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398" i="10"/>
  <c r="E398"/>
  <c r="B399"/>
  <c r="E399"/>
  <c r="B371"/>
  <c r="E371"/>
  <c r="B372"/>
  <c r="E372"/>
  <c r="B373"/>
  <c r="E373"/>
  <c r="B374"/>
  <c r="E374"/>
  <c r="B375"/>
  <c r="E375"/>
  <c r="B376"/>
  <c r="E376"/>
  <c r="B377"/>
  <c r="E377"/>
  <c r="B378"/>
  <c r="E378"/>
  <c r="B379"/>
  <c r="E379"/>
  <c r="B380"/>
  <c r="E380"/>
  <c r="B381"/>
  <c r="E381"/>
  <c r="B382"/>
  <c r="E382"/>
  <c r="B383"/>
  <c r="E383"/>
  <c r="B384"/>
  <c r="E384"/>
  <c r="B385"/>
  <c r="E385"/>
  <c r="B386"/>
  <c r="E386"/>
  <c r="B387"/>
  <c r="E387"/>
  <c r="B388"/>
  <c r="E388"/>
  <c r="B389"/>
  <c r="E389"/>
  <c r="B390"/>
  <c r="E390"/>
  <c r="B391"/>
  <c r="E391"/>
  <c r="B392"/>
  <c r="E392"/>
  <c r="B393"/>
  <c r="E393"/>
  <c r="B394"/>
  <c r="E394"/>
  <c r="B395"/>
  <c r="E395"/>
  <c r="B396"/>
  <c r="E396"/>
  <c r="B397"/>
  <c r="E397"/>
  <c r="B331"/>
  <c r="E331"/>
  <c r="B332"/>
  <c r="E332"/>
  <c r="B333"/>
  <c r="E333"/>
  <c r="B334"/>
  <c r="E334"/>
  <c r="B335"/>
  <c r="E335"/>
  <c r="B336"/>
  <c r="E336"/>
  <c r="B337"/>
  <c r="E337"/>
  <c r="B338"/>
  <c r="E338"/>
  <c r="B339"/>
  <c r="E339"/>
  <c r="B340"/>
  <c r="E340"/>
  <c r="B341"/>
  <c r="E341"/>
  <c r="B342"/>
  <c r="E342"/>
  <c r="B343"/>
  <c r="E343"/>
  <c r="B344"/>
  <c r="E344"/>
  <c r="B345"/>
  <c r="E345"/>
  <c r="B346"/>
  <c r="E346"/>
  <c r="B347"/>
  <c r="E347"/>
  <c r="B348"/>
  <c r="E348"/>
  <c r="B349"/>
  <c r="E349"/>
  <c r="B350"/>
  <c r="E350"/>
  <c r="B351"/>
  <c r="E351"/>
  <c r="B352"/>
  <c r="E352"/>
  <c r="B353"/>
  <c r="E353"/>
  <c r="B354"/>
  <c r="E354"/>
  <c r="B355"/>
  <c r="E355"/>
  <c r="B356"/>
  <c r="E356"/>
  <c r="B357"/>
  <c r="E357"/>
  <c r="B358"/>
  <c r="E358"/>
  <c r="B359"/>
  <c r="E359"/>
  <c r="B360"/>
  <c r="E360"/>
  <c r="B361"/>
  <c r="E361"/>
  <c r="B362"/>
  <c r="E362"/>
  <c r="B363"/>
  <c r="E363"/>
  <c r="B364"/>
  <c r="E364"/>
  <c r="B365"/>
  <c r="E365"/>
  <c r="B366"/>
  <c r="E366"/>
  <c r="B367"/>
  <c r="E367"/>
  <c r="B368"/>
  <c r="E368"/>
  <c r="B369"/>
  <c r="E369"/>
  <c r="B370"/>
  <c r="E370"/>
  <c r="B304"/>
  <c r="E304"/>
  <c r="B305"/>
  <c r="E305"/>
  <c r="B306"/>
  <c r="E306"/>
  <c r="B307"/>
  <c r="E307"/>
  <c r="B308"/>
  <c r="E308"/>
  <c r="B309"/>
  <c r="E309"/>
  <c r="B310"/>
  <c r="E310"/>
  <c r="B311"/>
  <c r="E311"/>
  <c r="B312"/>
  <c r="E312"/>
  <c r="B313"/>
  <c r="E313"/>
  <c r="B314"/>
  <c r="E314"/>
  <c r="B315"/>
  <c r="E315"/>
  <c r="B316"/>
  <c r="E316"/>
  <c r="B317"/>
  <c r="E317"/>
  <c r="B318"/>
  <c r="E318"/>
  <c r="B319"/>
  <c r="E319"/>
  <c r="B320"/>
  <c r="E320"/>
  <c r="B321"/>
  <c r="E321"/>
  <c r="B322"/>
  <c r="E322"/>
  <c r="B323"/>
  <c r="E323"/>
  <c r="B324"/>
  <c r="E324"/>
  <c r="B325"/>
  <c r="E325"/>
  <c r="B326"/>
  <c r="E326"/>
  <c r="B327"/>
  <c r="E327"/>
  <c r="B328"/>
  <c r="E328"/>
  <c r="B329"/>
  <c r="E329"/>
  <c r="B330"/>
  <c r="E330"/>
  <c r="B268"/>
  <c r="E268"/>
  <c r="B269"/>
  <c r="E269"/>
  <c r="B270"/>
  <c r="E270"/>
  <c r="B271"/>
  <c r="E271"/>
  <c r="B272"/>
  <c r="E272"/>
  <c r="B273"/>
  <c r="E273"/>
  <c r="B274"/>
  <c r="E274"/>
  <c r="B275"/>
  <c r="E275"/>
  <c r="B276"/>
  <c r="E276"/>
  <c r="B277"/>
  <c r="E277"/>
  <c r="B278"/>
  <c r="E278"/>
  <c r="B279"/>
  <c r="E279"/>
  <c r="B280"/>
  <c r="E280"/>
  <c r="B281"/>
  <c r="E281"/>
  <c r="B282"/>
  <c r="E282"/>
  <c r="B283"/>
  <c r="E283"/>
  <c r="B284"/>
  <c r="E284"/>
  <c r="B285"/>
  <c r="E285"/>
  <c r="B286"/>
  <c r="E286"/>
  <c r="B287"/>
  <c r="E287"/>
  <c r="B288"/>
  <c r="E288"/>
  <c r="B289"/>
  <c r="E289"/>
  <c r="B290"/>
  <c r="E290"/>
  <c r="B291"/>
  <c r="E291"/>
  <c r="B292"/>
  <c r="E292"/>
  <c r="B293"/>
  <c r="E293"/>
  <c r="B294"/>
  <c r="E294"/>
  <c r="B295"/>
  <c r="E295"/>
  <c r="B296"/>
  <c r="E296"/>
  <c r="B297"/>
  <c r="E297"/>
  <c r="B298"/>
  <c r="E298"/>
  <c r="B299"/>
  <c r="E299"/>
  <c r="B300"/>
  <c r="E300"/>
  <c r="B301"/>
  <c r="E301"/>
  <c r="B302"/>
  <c r="E302"/>
  <c r="B303"/>
  <c r="E303"/>
  <c r="B267"/>
  <c r="E267"/>
  <c r="B217"/>
  <c r="E217"/>
  <c r="B218"/>
  <c r="E218"/>
  <c r="B219"/>
  <c r="E219"/>
  <c r="B220"/>
  <c r="E220"/>
  <c r="B221"/>
  <c r="E221"/>
  <c r="B222"/>
  <c r="E222"/>
  <c r="B223"/>
  <c r="E223"/>
  <c r="B224"/>
  <c r="E224"/>
  <c r="B225"/>
  <c r="E225"/>
  <c r="B226"/>
  <c r="E226"/>
  <c r="B227"/>
  <c r="E227"/>
  <c r="B228"/>
  <c r="E228"/>
  <c r="B229"/>
  <c r="E229"/>
  <c r="B230"/>
  <c r="E230"/>
  <c r="B231"/>
  <c r="E231"/>
  <c r="B232"/>
  <c r="E232"/>
  <c r="B233"/>
  <c r="E233"/>
  <c r="B234"/>
  <c r="E234"/>
  <c r="B235"/>
  <c r="E235"/>
  <c r="B236"/>
  <c r="E236"/>
  <c r="B237"/>
  <c r="E237"/>
  <c r="B238"/>
  <c r="E238"/>
  <c r="B239"/>
  <c r="E239"/>
  <c r="B240"/>
  <c r="E240"/>
  <c r="B241"/>
  <c r="E241"/>
  <c r="B242"/>
  <c r="E242"/>
  <c r="B243"/>
  <c r="E243"/>
  <c r="B244"/>
  <c r="E244"/>
  <c r="B245"/>
  <c r="E245"/>
  <c r="B246"/>
  <c r="E246"/>
  <c r="B247"/>
  <c r="E247"/>
  <c r="B248"/>
  <c r="E248"/>
  <c r="B249"/>
  <c r="E249"/>
  <c r="B250"/>
  <c r="E250"/>
  <c r="B251"/>
  <c r="E251"/>
  <c r="B252"/>
  <c r="E252"/>
  <c r="B253"/>
  <c r="E253"/>
  <c r="B254"/>
  <c r="E254"/>
  <c r="B255"/>
  <c r="E255"/>
  <c r="B256"/>
  <c r="E256"/>
  <c r="B257"/>
  <c r="E257"/>
  <c r="B258"/>
  <c r="E258"/>
  <c r="B259"/>
  <c r="E259"/>
  <c r="B260"/>
  <c r="E260"/>
  <c r="B261"/>
  <c r="E261"/>
  <c r="B262"/>
  <c r="E262"/>
  <c r="B263"/>
  <c r="E263"/>
  <c r="B264"/>
  <c r="E264"/>
  <c r="B265"/>
  <c r="E265"/>
  <c r="B266"/>
  <c r="E266"/>
  <c r="B117"/>
  <c r="E117"/>
  <c r="B118"/>
  <c r="E118"/>
  <c r="B119"/>
  <c r="E119"/>
  <c r="B120"/>
  <c r="E120"/>
  <c r="B121"/>
  <c r="E121"/>
  <c r="B122"/>
  <c r="E122"/>
  <c r="B123"/>
  <c r="E123"/>
  <c r="B124"/>
  <c r="E124"/>
  <c r="B125"/>
  <c r="E125"/>
  <c r="B126"/>
  <c r="E126"/>
  <c r="B127"/>
  <c r="E127"/>
  <c r="B128"/>
  <c r="E128"/>
  <c r="B129"/>
  <c r="E129"/>
  <c r="B130"/>
  <c r="E130"/>
  <c r="B131"/>
  <c r="E131"/>
  <c r="B132"/>
  <c r="E132"/>
  <c r="B133"/>
  <c r="E133"/>
  <c r="B134"/>
  <c r="E134"/>
  <c r="B135"/>
  <c r="E135"/>
  <c r="B136"/>
  <c r="E136"/>
  <c r="B137"/>
  <c r="E137"/>
  <c r="B138"/>
  <c r="E138"/>
  <c r="B139"/>
  <c r="E139"/>
  <c r="B140"/>
  <c r="E140"/>
  <c r="B141"/>
  <c r="E141"/>
  <c r="B142"/>
  <c r="E142"/>
  <c r="B143"/>
  <c r="E143"/>
  <c r="B144"/>
  <c r="E144"/>
  <c r="B145"/>
  <c r="E145"/>
  <c r="B146"/>
  <c r="E146"/>
  <c r="B147"/>
  <c r="E147"/>
  <c r="B148"/>
  <c r="E148"/>
  <c r="B149"/>
  <c r="E149"/>
  <c r="B150"/>
  <c r="E150"/>
  <c r="B151"/>
  <c r="E151"/>
  <c r="B152"/>
  <c r="E152"/>
  <c r="B153"/>
  <c r="E153"/>
  <c r="B154"/>
  <c r="E154"/>
  <c r="B155"/>
  <c r="E155"/>
  <c r="B156"/>
  <c r="E156"/>
  <c r="B157"/>
  <c r="E157"/>
  <c r="B158"/>
  <c r="E158"/>
  <c r="B159"/>
  <c r="E159"/>
  <c r="B160"/>
  <c r="E160"/>
  <c r="B161"/>
  <c r="E161"/>
  <c r="B162"/>
  <c r="E162"/>
  <c r="B163"/>
  <c r="E163"/>
  <c r="B164"/>
  <c r="E164"/>
  <c r="B165"/>
  <c r="E165"/>
  <c r="B166"/>
  <c r="E166"/>
  <c r="B167"/>
  <c r="E167"/>
  <c r="B168"/>
  <c r="E168"/>
  <c r="B169"/>
  <c r="E169"/>
  <c r="B170"/>
  <c r="E170"/>
  <c r="B171"/>
  <c r="E171"/>
  <c r="B172"/>
  <c r="E172"/>
  <c r="B173"/>
  <c r="E173"/>
  <c r="B174"/>
  <c r="E174"/>
  <c r="B175"/>
  <c r="E175"/>
  <c r="B176"/>
  <c r="E176"/>
  <c r="B177"/>
  <c r="E177"/>
  <c r="B178"/>
  <c r="E178"/>
  <c r="B179"/>
  <c r="E179"/>
  <c r="B180"/>
  <c r="E180"/>
  <c r="B181"/>
  <c r="E181"/>
  <c r="B182"/>
  <c r="E182"/>
  <c r="B183"/>
  <c r="E183"/>
  <c r="B184"/>
  <c r="E184"/>
  <c r="B185"/>
  <c r="E185"/>
  <c r="B186"/>
  <c r="E186"/>
  <c r="B187"/>
  <c r="E187"/>
  <c r="B188"/>
  <c r="E188"/>
  <c r="B189"/>
  <c r="E189"/>
  <c r="B190"/>
  <c r="E190"/>
  <c r="B191"/>
  <c r="E191"/>
  <c r="B192"/>
  <c r="E192"/>
  <c r="B193"/>
  <c r="E193"/>
  <c r="B194"/>
  <c r="E194"/>
  <c r="B195"/>
  <c r="E195"/>
  <c r="B196"/>
  <c r="E196"/>
  <c r="B197"/>
  <c r="E197"/>
  <c r="B198"/>
  <c r="E198"/>
  <c r="B199"/>
  <c r="E199"/>
  <c r="B200"/>
  <c r="E200"/>
  <c r="B201"/>
  <c r="E201"/>
  <c r="B202"/>
  <c r="E202"/>
  <c r="B203"/>
  <c r="E203"/>
  <c r="B204"/>
  <c r="E204"/>
  <c r="B205"/>
  <c r="E205"/>
  <c r="B206"/>
  <c r="E206"/>
  <c r="B207"/>
  <c r="E207"/>
  <c r="B208"/>
  <c r="E208"/>
  <c r="B209"/>
  <c r="E209"/>
  <c r="B210"/>
  <c r="E210"/>
  <c r="B211"/>
  <c r="E211"/>
  <c r="B212"/>
  <c r="E212"/>
  <c r="B213"/>
  <c r="E213"/>
  <c r="B214"/>
  <c r="E214"/>
  <c r="B215"/>
  <c r="E215"/>
  <c r="B216"/>
  <c r="E216"/>
  <c r="J13"/>
  <c r="J12"/>
  <c r="J10"/>
  <c r="J9"/>
  <c r="J8"/>
  <c r="J7"/>
  <c r="J6"/>
  <c r="J4"/>
  <c r="J3"/>
  <c r="J2"/>
  <c r="J1"/>
  <c r="B97"/>
  <c r="E97"/>
  <c r="B98"/>
  <c r="E98"/>
  <c r="B99"/>
  <c r="E99"/>
  <c r="B100"/>
  <c r="E100"/>
  <c r="B101"/>
  <c r="E101"/>
  <c r="B102"/>
  <c r="E102"/>
  <c r="B103"/>
  <c r="E103"/>
  <c r="B104"/>
  <c r="E104"/>
  <c r="B105"/>
  <c r="E105"/>
  <c r="B106"/>
  <c r="E106"/>
  <c r="B107"/>
  <c r="E107"/>
  <c r="B108"/>
  <c r="E108"/>
  <c r="B109"/>
  <c r="E109"/>
  <c r="B110"/>
  <c r="E110"/>
  <c r="B111"/>
  <c r="E111"/>
  <c r="B112"/>
  <c r="E112"/>
  <c r="B113"/>
  <c r="E113"/>
  <c r="B114"/>
  <c r="E114"/>
  <c r="B115"/>
  <c r="E115"/>
  <c r="B116"/>
  <c r="E116"/>
  <c r="B72"/>
  <c r="E72"/>
  <c r="B73"/>
  <c r="E73"/>
  <c r="B74"/>
  <c r="E74"/>
  <c r="B75"/>
  <c r="E75"/>
  <c r="B76"/>
  <c r="E76"/>
  <c r="B77"/>
  <c r="E77"/>
  <c r="B78"/>
  <c r="E78"/>
  <c r="B79"/>
  <c r="E79"/>
  <c r="B80"/>
  <c r="E80"/>
  <c r="B81"/>
  <c r="E81"/>
  <c r="B82"/>
  <c r="E82"/>
  <c r="B83"/>
  <c r="E83"/>
  <c r="B84"/>
  <c r="E84"/>
  <c r="B85"/>
  <c r="E85"/>
  <c r="B86"/>
  <c r="E86"/>
  <c r="B87"/>
  <c r="E87"/>
  <c r="B88"/>
  <c r="E88"/>
  <c r="B89"/>
  <c r="E89"/>
  <c r="B90"/>
  <c r="E90"/>
  <c r="B91"/>
  <c r="E91"/>
  <c r="B92"/>
  <c r="E92"/>
  <c r="B93"/>
  <c r="E93"/>
  <c r="B94"/>
  <c r="E94"/>
  <c r="B95"/>
  <c r="E95"/>
  <c r="B96"/>
  <c r="E96"/>
  <c r="B66"/>
  <c r="E66"/>
  <c r="B67"/>
  <c r="E67"/>
  <c r="B68"/>
  <c r="E68"/>
  <c r="B69"/>
  <c r="E69"/>
  <c r="B70"/>
  <c r="E70"/>
  <c r="B71"/>
  <c r="E71"/>
  <c r="B24"/>
  <c r="E24"/>
  <c r="B25"/>
  <c r="E25"/>
  <c r="B40"/>
  <c r="E40"/>
  <c r="B41"/>
  <c r="E41"/>
  <c r="B42"/>
  <c r="E42"/>
  <c r="B43"/>
  <c r="E43"/>
  <c r="B44"/>
  <c r="E44"/>
  <c r="B45"/>
  <c r="E45"/>
  <c r="B46"/>
  <c r="E46"/>
  <c r="B47"/>
  <c r="E47"/>
  <c r="B48"/>
  <c r="E48"/>
  <c r="B49"/>
  <c r="E49"/>
  <c r="B50"/>
  <c r="E50"/>
  <c r="B51"/>
  <c r="E51"/>
  <c r="B52"/>
  <c r="E52"/>
  <c r="B53"/>
  <c r="E53"/>
  <c r="B54"/>
  <c r="E54"/>
  <c r="B55"/>
  <c r="E55"/>
  <c r="B56"/>
  <c r="E56"/>
  <c r="B57"/>
  <c r="E57"/>
  <c r="B58"/>
  <c r="E58"/>
  <c r="B59"/>
  <c r="E59"/>
  <c r="B60"/>
  <c r="E60"/>
  <c r="B61"/>
  <c r="E61"/>
  <c r="B62"/>
  <c r="E62"/>
  <c r="B63"/>
  <c r="E63"/>
  <c r="B64"/>
  <c r="E64"/>
  <c r="B65"/>
  <c r="E65"/>
  <c r="B38"/>
  <c r="E38"/>
  <c r="B39"/>
  <c r="E39"/>
  <c r="B37"/>
  <c r="E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E18" i="10"/>
  <c r="F18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8"/>
  <c r="C19"/>
  <c r="B19"/>
  <c r="B20"/>
  <c r="B21"/>
  <c r="B22"/>
  <c r="B23"/>
  <c r="B26"/>
  <c r="B27"/>
  <c r="B28"/>
  <c r="B29"/>
  <c r="B30"/>
  <c r="B31"/>
  <c r="B32"/>
  <c r="B33"/>
  <c r="B34"/>
  <c r="B35"/>
  <c r="B36"/>
  <c r="G17"/>
  <c r="C17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J20"/>
  <c r="I22"/>
  <c r="I23"/>
  <c r="J21"/>
  <c r="J22"/>
  <c r="I24"/>
  <c r="J24"/>
  <c r="J23"/>
  <c r="I19"/>
  <c r="J19"/>
  <c r="J18"/>
  <c r="I25"/>
  <c r="J17"/>
  <c r="K17"/>
  <c r="J25"/>
  <c r="I26"/>
  <c r="J26"/>
  <c r="I27"/>
  <c r="J27"/>
  <c r="I28"/>
  <c r="J28"/>
  <c r="I29"/>
  <c r="I30"/>
  <c r="J29"/>
  <c r="J30"/>
  <c r="I31"/>
  <c r="J31"/>
  <c r="I32"/>
  <c r="I33"/>
  <c r="J32"/>
  <c r="J33"/>
  <c r="I34"/>
  <c r="J34"/>
  <c r="I35"/>
  <c r="J35"/>
  <c r="I36"/>
  <c r="J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O17"/>
  <c r="X17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G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K18"/>
  <c r="N17"/>
  <c r="M17"/>
  <c r="V17"/>
  <c r="Y17"/>
  <c r="P17"/>
  <c r="O18"/>
  <c r="P18"/>
  <c r="W17"/>
  <c r="AB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C119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N18"/>
  <c r="M18"/>
  <c r="V18"/>
  <c r="Y18"/>
  <c r="K19"/>
  <c r="Q17"/>
  <c r="S17"/>
  <c r="AA17"/>
  <c r="AC17"/>
  <c r="AD1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O19"/>
  <c r="O20"/>
  <c r="F268"/>
  <c r="G119"/>
  <c r="C120"/>
  <c r="X18"/>
  <c r="Q18"/>
  <c r="K20"/>
  <c r="N19"/>
  <c r="M19"/>
  <c r="V19"/>
  <c r="Y19"/>
  <c r="W18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P19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G120"/>
  <c r="C121"/>
  <c r="X19"/>
  <c r="W19"/>
  <c r="AA19"/>
  <c r="AC19"/>
  <c r="AD19"/>
  <c r="S18"/>
  <c r="T18"/>
  <c r="R18"/>
  <c r="AB18"/>
  <c r="AA18"/>
  <c r="AC18"/>
  <c r="AD18"/>
  <c r="V20"/>
  <c r="Y20"/>
  <c r="K21"/>
  <c r="O21"/>
  <c r="N20"/>
  <c r="M20"/>
  <c r="P20"/>
  <c r="Q19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W20"/>
  <c r="AA20"/>
  <c r="AC20"/>
  <c r="AD20"/>
  <c r="C122"/>
  <c r="G121"/>
  <c r="AB19"/>
  <c r="X20"/>
  <c r="P21"/>
  <c r="R19"/>
  <c r="S19"/>
  <c r="T19"/>
  <c r="V21"/>
  <c r="Y21"/>
  <c r="K22"/>
  <c r="O22"/>
  <c r="N21"/>
  <c r="M21"/>
  <c r="Q20"/>
  <c r="AB20"/>
  <c r="F399"/>
  <c r="G122"/>
  <c r="C123"/>
  <c r="W21"/>
  <c r="AB21"/>
  <c r="V22"/>
  <c r="Y22"/>
  <c r="O23"/>
  <c r="N22"/>
  <c r="M22"/>
  <c r="K23"/>
  <c r="P22"/>
  <c r="R20"/>
  <c r="S20"/>
  <c r="T20"/>
  <c r="X21"/>
  <c r="Q21"/>
  <c r="AA21"/>
  <c r="AC21"/>
  <c r="AD21"/>
  <c r="X22"/>
  <c r="C124"/>
  <c r="G123"/>
  <c r="S21"/>
  <c r="T21"/>
  <c r="R21"/>
  <c r="P23"/>
  <c r="Q22"/>
  <c r="V23"/>
  <c r="Y23"/>
  <c r="K24"/>
  <c r="O24"/>
  <c r="N23"/>
  <c r="M23"/>
  <c r="W22"/>
  <c r="G124"/>
  <c r="C125"/>
  <c r="Q23"/>
  <c r="S23"/>
  <c r="T23"/>
  <c r="AB22"/>
  <c r="AA22"/>
  <c r="AC22"/>
  <c r="AD22"/>
  <c r="N24"/>
  <c r="M24"/>
  <c r="K25"/>
  <c r="O25"/>
  <c r="V24"/>
  <c r="Y24"/>
  <c r="W23"/>
  <c r="X23"/>
  <c r="P24"/>
  <c r="R22"/>
  <c r="S22"/>
  <c r="T22"/>
  <c r="Q24"/>
  <c r="G125"/>
  <c r="C126"/>
  <c r="R23"/>
  <c r="AB23"/>
  <c r="AA23"/>
  <c r="AC23"/>
  <c r="AD23"/>
  <c r="N25"/>
  <c r="M25"/>
  <c r="O26"/>
  <c r="K26"/>
  <c r="V25"/>
  <c r="Y25"/>
  <c r="R24"/>
  <c r="S24"/>
  <c r="T24"/>
  <c r="P25"/>
  <c r="W24"/>
  <c r="X24"/>
  <c r="C127"/>
  <c r="G126"/>
  <c r="P26"/>
  <c r="AA24"/>
  <c r="AC24"/>
  <c r="AD24"/>
  <c r="AB24"/>
  <c r="K27"/>
  <c r="V26"/>
  <c r="Y26"/>
  <c r="O27"/>
  <c r="N26"/>
  <c r="M26"/>
  <c r="X25"/>
  <c r="W25"/>
  <c r="Q25"/>
  <c r="C128"/>
  <c r="G127"/>
  <c r="S25"/>
  <c r="T25"/>
  <c r="R25"/>
  <c r="P27"/>
  <c r="Q26"/>
  <c r="W26"/>
  <c r="AB25"/>
  <c r="AA25"/>
  <c r="AC25"/>
  <c r="AD25"/>
  <c r="N27"/>
  <c r="M27"/>
  <c r="O28"/>
  <c r="K28"/>
  <c r="V27"/>
  <c r="Y27"/>
  <c r="X26"/>
  <c r="G128"/>
  <c r="C129"/>
  <c r="P28"/>
  <c r="AB26"/>
  <c r="AA26"/>
  <c r="AC26"/>
  <c r="AD26"/>
  <c r="K29"/>
  <c r="O29"/>
  <c r="V28"/>
  <c r="Y28"/>
  <c r="N28"/>
  <c r="M28"/>
  <c r="W27"/>
  <c r="Q27"/>
  <c r="R26"/>
  <c r="S26"/>
  <c r="T26"/>
  <c r="X27"/>
  <c r="G129"/>
  <c r="C130"/>
  <c r="W28"/>
  <c r="AA28"/>
  <c r="AC28"/>
  <c r="AD28"/>
  <c r="AA27"/>
  <c r="AC27"/>
  <c r="AD27"/>
  <c r="AB27"/>
  <c r="O30"/>
  <c r="V29"/>
  <c r="Y29"/>
  <c r="K30"/>
  <c r="N29"/>
  <c r="M29"/>
  <c r="R27"/>
  <c r="S27"/>
  <c r="T27"/>
  <c r="P29"/>
  <c r="Q28"/>
  <c r="X28"/>
  <c r="AB28"/>
  <c r="X29"/>
  <c r="W29"/>
  <c r="AB29"/>
  <c r="C131"/>
  <c r="G130"/>
  <c r="N30"/>
  <c r="M30"/>
  <c r="O31"/>
  <c r="V30"/>
  <c r="Y30"/>
  <c r="K31"/>
  <c r="R28"/>
  <c r="S28"/>
  <c r="T28"/>
  <c r="P30"/>
  <c r="Q29"/>
  <c r="X30"/>
  <c r="AA29"/>
  <c r="AC29"/>
  <c r="AD29"/>
  <c r="W30"/>
  <c r="AA30"/>
  <c r="AC30"/>
  <c r="AD30"/>
  <c r="C132"/>
  <c r="G131"/>
  <c r="P31"/>
  <c r="R29"/>
  <c r="S29"/>
  <c r="T29"/>
  <c r="N31"/>
  <c r="M31"/>
  <c r="K32"/>
  <c r="V31"/>
  <c r="Y31"/>
  <c r="O32"/>
  <c r="Q30"/>
  <c r="AB30"/>
  <c r="G132"/>
  <c r="C133"/>
  <c r="X31"/>
  <c r="S30"/>
  <c r="T30"/>
  <c r="R30"/>
  <c r="W31"/>
  <c r="V32"/>
  <c r="Y32"/>
  <c r="N32"/>
  <c r="M32"/>
  <c r="K33"/>
  <c r="O33"/>
  <c r="Q31"/>
  <c r="Q32"/>
  <c r="P32"/>
  <c r="W32"/>
  <c r="G133"/>
  <c r="C134"/>
  <c r="S32"/>
  <c r="T32"/>
  <c r="R32"/>
  <c r="P33"/>
  <c r="R31"/>
  <c r="S31"/>
  <c r="T31"/>
  <c r="X32"/>
  <c r="V33"/>
  <c r="Y33"/>
  <c r="N33"/>
  <c r="M33"/>
  <c r="K34"/>
  <c r="O34"/>
  <c r="AA32"/>
  <c r="AC32"/>
  <c r="AD32"/>
  <c r="AB32"/>
  <c r="AA31"/>
  <c r="AC31"/>
  <c r="AD31"/>
  <c r="AB31"/>
  <c r="C135"/>
  <c r="G134"/>
  <c r="P34"/>
  <c r="W33"/>
  <c r="X33"/>
  <c r="Q33"/>
  <c r="O35"/>
  <c r="K35"/>
  <c r="N34"/>
  <c r="M34"/>
  <c r="V34"/>
  <c r="Y34"/>
  <c r="C136"/>
  <c r="G135"/>
  <c r="N35"/>
  <c r="M35"/>
  <c r="V35"/>
  <c r="Y35"/>
  <c r="K36"/>
  <c r="O36"/>
  <c r="AA33"/>
  <c r="AC33"/>
  <c r="AD33"/>
  <c r="AB33"/>
  <c r="W34"/>
  <c r="Q34"/>
  <c r="R33"/>
  <c r="S33"/>
  <c r="T33"/>
  <c r="P35"/>
  <c r="X34"/>
  <c r="Q35"/>
  <c r="R35"/>
  <c r="G136"/>
  <c r="C137"/>
  <c r="X35"/>
  <c r="AB34"/>
  <c r="AA34"/>
  <c r="AC34"/>
  <c r="AD34"/>
  <c r="V36"/>
  <c r="Y36"/>
  <c r="K37"/>
  <c r="O37"/>
  <c r="N36"/>
  <c r="M36"/>
  <c r="S34"/>
  <c r="T34"/>
  <c r="R34"/>
  <c r="P36"/>
  <c r="Q36"/>
  <c r="W35"/>
  <c r="X36"/>
  <c r="S35"/>
  <c r="T35"/>
  <c r="C138"/>
  <c r="G137"/>
  <c r="P37"/>
  <c r="R36"/>
  <c r="S36"/>
  <c r="T36"/>
  <c r="W36"/>
  <c r="K38"/>
  <c r="N37"/>
  <c r="M37"/>
  <c r="V37"/>
  <c r="Y37"/>
  <c r="O38"/>
  <c r="AA35"/>
  <c r="AC35"/>
  <c r="AD35"/>
  <c r="AB35"/>
  <c r="G138"/>
  <c r="C139"/>
  <c r="AB36"/>
  <c r="AA36"/>
  <c r="AC36"/>
  <c r="AD36"/>
  <c r="W37"/>
  <c r="Q37"/>
  <c r="P38"/>
  <c r="K39"/>
  <c r="V38"/>
  <c r="Y38"/>
  <c r="N38"/>
  <c r="M38"/>
  <c r="O39"/>
  <c r="X37"/>
  <c r="G139"/>
  <c r="C140"/>
  <c r="W38"/>
  <c r="AB38"/>
  <c r="V39"/>
  <c r="Y39"/>
  <c r="N39"/>
  <c r="M39"/>
  <c r="K40"/>
  <c r="O40"/>
  <c r="Q38"/>
  <c r="AB37"/>
  <c r="AA37"/>
  <c r="AC37"/>
  <c r="AD37"/>
  <c r="Q39"/>
  <c r="P39"/>
  <c r="S37"/>
  <c r="T37"/>
  <c r="R37"/>
  <c r="X38"/>
  <c r="W39"/>
  <c r="X39"/>
  <c r="AA38"/>
  <c r="AC38"/>
  <c r="AD38"/>
  <c r="C141"/>
  <c r="G140"/>
  <c r="AB39"/>
  <c r="AA39"/>
  <c r="AC39"/>
  <c r="AD39"/>
  <c r="S38"/>
  <c r="T38"/>
  <c r="R38"/>
  <c r="S39"/>
  <c r="T39"/>
  <c r="R39"/>
  <c r="P40"/>
  <c r="N40"/>
  <c r="M40"/>
  <c r="O41"/>
  <c r="V40"/>
  <c r="Y40"/>
  <c r="K41"/>
  <c r="Q40"/>
  <c r="C142"/>
  <c r="G141"/>
  <c r="X40"/>
  <c r="S40"/>
  <c r="T40"/>
  <c r="R40"/>
  <c r="N41"/>
  <c r="M41"/>
  <c r="O42"/>
  <c r="V41"/>
  <c r="Y41"/>
  <c r="K42"/>
  <c r="P41"/>
  <c r="W40"/>
  <c r="G142"/>
  <c r="C143"/>
  <c r="Q41"/>
  <c r="S41"/>
  <c r="T41"/>
  <c r="V42"/>
  <c r="Y42"/>
  <c r="N42"/>
  <c r="M42"/>
  <c r="K43"/>
  <c r="O43"/>
  <c r="AA40"/>
  <c r="AC40"/>
  <c r="AD40"/>
  <c r="AB40"/>
  <c r="P42"/>
  <c r="W41"/>
  <c r="X41"/>
  <c r="W42"/>
  <c r="Q42"/>
  <c r="S42"/>
  <c r="T42"/>
  <c r="R41"/>
  <c r="C144"/>
  <c r="G143"/>
  <c r="AB41"/>
  <c r="AA41"/>
  <c r="AC41"/>
  <c r="AD41"/>
  <c r="N43"/>
  <c r="M43"/>
  <c r="V43"/>
  <c r="Y43"/>
  <c r="K44"/>
  <c r="O44"/>
  <c r="P43"/>
  <c r="AB42"/>
  <c r="AA42"/>
  <c r="AC42"/>
  <c r="AD42"/>
  <c r="X42"/>
  <c r="Q43"/>
  <c r="R42"/>
  <c r="W43"/>
  <c r="AB43"/>
  <c r="C145"/>
  <c r="G144"/>
  <c r="P44"/>
  <c r="O45"/>
  <c r="N44"/>
  <c r="M44"/>
  <c r="K45"/>
  <c r="V44"/>
  <c r="Y44"/>
  <c r="X43"/>
  <c r="R43"/>
  <c r="S43"/>
  <c r="T43"/>
  <c r="AA43"/>
  <c r="AC43"/>
  <c r="AD43"/>
  <c r="G145"/>
  <c r="C146"/>
  <c r="W44"/>
  <c r="AB44"/>
  <c r="X44"/>
  <c r="P45"/>
  <c r="K46"/>
  <c r="V45"/>
  <c r="Y45"/>
  <c r="N45"/>
  <c r="M45"/>
  <c r="O46"/>
  <c r="Q44"/>
  <c r="G146"/>
  <c r="C147"/>
  <c r="X45"/>
  <c r="W45"/>
  <c r="AB45"/>
  <c r="AA44"/>
  <c r="AC44"/>
  <c r="AD44"/>
  <c r="S44"/>
  <c r="T44"/>
  <c r="R44"/>
  <c r="O47"/>
  <c r="V46"/>
  <c r="Y46"/>
  <c r="N46"/>
  <c r="M46"/>
  <c r="K47"/>
  <c r="P46"/>
  <c r="Q45"/>
  <c r="Q46"/>
  <c r="R46"/>
  <c r="G147"/>
  <c r="C148"/>
  <c r="AA45"/>
  <c r="AC45"/>
  <c r="AD45"/>
  <c r="S46"/>
  <c r="T46"/>
  <c r="R45"/>
  <c r="S45"/>
  <c r="T45"/>
  <c r="P47"/>
  <c r="X46"/>
  <c r="W46"/>
  <c r="O48"/>
  <c r="V47"/>
  <c r="Y47"/>
  <c r="K48"/>
  <c r="N47"/>
  <c r="M47"/>
  <c r="C149"/>
  <c r="G148"/>
  <c r="X47"/>
  <c r="P48"/>
  <c r="N48"/>
  <c r="M48"/>
  <c r="V48"/>
  <c r="Y48"/>
  <c r="K49"/>
  <c r="O49"/>
  <c r="Q47"/>
  <c r="W47"/>
  <c r="AA46"/>
  <c r="AC46"/>
  <c r="AD46"/>
  <c r="AB46"/>
  <c r="C150"/>
  <c r="G149"/>
  <c r="S47"/>
  <c r="T47"/>
  <c r="R47"/>
  <c r="W48"/>
  <c r="N49"/>
  <c r="M49"/>
  <c r="K50"/>
  <c r="V49"/>
  <c r="Y49"/>
  <c r="O50"/>
  <c r="X48"/>
  <c r="AA47"/>
  <c r="AC47"/>
  <c r="AD47"/>
  <c r="AB47"/>
  <c r="P49"/>
  <c r="Q48"/>
  <c r="Q49"/>
  <c r="R49"/>
  <c r="G150"/>
  <c r="C151"/>
  <c r="S48"/>
  <c r="T48"/>
  <c r="R48"/>
  <c r="N50"/>
  <c r="M50"/>
  <c r="V50"/>
  <c r="Y50"/>
  <c r="K51"/>
  <c r="O51"/>
  <c r="X49"/>
  <c r="W49"/>
  <c r="P50"/>
  <c r="AB48"/>
  <c r="AA48"/>
  <c r="AC48"/>
  <c r="AD48"/>
  <c r="S49"/>
  <c r="T49"/>
  <c r="Q50"/>
  <c r="S50"/>
  <c r="T50"/>
  <c r="W50"/>
  <c r="AA50"/>
  <c r="AC50"/>
  <c r="AD50"/>
  <c r="G151"/>
  <c r="C152"/>
  <c r="X50"/>
  <c r="K52"/>
  <c r="N51"/>
  <c r="M51"/>
  <c r="V51"/>
  <c r="Y51"/>
  <c r="O52"/>
  <c r="P51"/>
  <c r="R50"/>
  <c r="AA49"/>
  <c r="AC49"/>
  <c r="AD49"/>
  <c r="AB49"/>
  <c r="AB50"/>
  <c r="Q51"/>
  <c r="S51"/>
  <c r="T51"/>
  <c r="C153"/>
  <c r="G152"/>
  <c r="X51"/>
  <c r="W51"/>
  <c r="AA51"/>
  <c r="AC51"/>
  <c r="AD51"/>
  <c r="P52"/>
  <c r="N52"/>
  <c r="M52"/>
  <c r="K53"/>
  <c r="O53"/>
  <c r="V52"/>
  <c r="Y52"/>
  <c r="R51"/>
  <c r="C154"/>
  <c r="G153"/>
  <c r="AB51"/>
  <c r="V53"/>
  <c r="Y53"/>
  <c r="O54"/>
  <c r="N53"/>
  <c r="M53"/>
  <c r="K54"/>
  <c r="P53"/>
  <c r="X52"/>
  <c r="Q52"/>
  <c r="W52"/>
  <c r="C155"/>
  <c r="G154"/>
  <c r="Q53"/>
  <c r="R53"/>
  <c r="X53"/>
  <c r="R52"/>
  <c r="S52"/>
  <c r="T52"/>
  <c r="P54"/>
  <c r="W53"/>
  <c r="AB52"/>
  <c r="AA52"/>
  <c r="AC52"/>
  <c r="AD52"/>
  <c r="K55"/>
  <c r="V54"/>
  <c r="Y54"/>
  <c r="O55"/>
  <c r="N54"/>
  <c r="M54"/>
  <c r="G155"/>
  <c r="C156"/>
  <c r="S53"/>
  <c r="T53"/>
  <c r="AA53"/>
  <c r="AC53"/>
  <c r="AD53"/>
  <c r="AB53"/>
  <c r="P55"/>
  <c r="X54"/>
  <c r="W54"/>
  <c r="N55"/>
  <c r="M55"/>
  <c r="V55"/>
  <c r="Y55"/>
  <c r="O56"/>
  <c r="K56"/>
  <c r="Q54"/>
  <c r="G156"/>
  <c r="C157"/>
  <c r="X55"/>
  <c r="W55"/>
  <c r="AB55"/>
  <c r="P56"/>
  <c r="V56"/>
  <c r="Y56"/>
  <c r="O57"/>
  <c r="N56"/>
  <c r="M56"/>
  <c r="K57"/>
  <c r="AA54"/>
  <c r="AC54"/>
  <c r="AD54"/>
  <c r="AB54"/>
  <c r="S54"/>
  <c r="T54"/>
  <c r="R54"/>
  <c r="Q55"/>
  <c r="W56"/>
  <c r="AB56"/>
  <c r="C158"/>
  <c r="G157"/>
  <c r="AA55"/>
  <c r="AC55"/>
  <c r="AD55"/>
  <c r="R55"/>
  <c r="S55"/>
  <c r="T55"/>
  <c r="P57"/>
  <c r="X56"/>
  <c r="O58"/>
  <c r="K58"/>
  <c r="V57"/>
  <c r="Y57"/>
  <c r="N57"/>
  <c r="M57"/>
  <c r="AA56"/>
  <c r="AC56"/>
  <c r="AD56"/>
  <c r="Q56"/>
  <c r="G158"/>
  <c r="C159"/>
  <c r="O59"/>
  <c r="N58"/>
  <c r="M58"/>
  <c r="V58"/>
  <c r="Y58"/>
  <c r="K59"/>
  <c r="W57"/>
  <c r="X57"/>
  <c r="R56"/>
  <c r="S56"/>
  <c r="T56"/>
  <c r="W58"/>
  <c r="P58"/>
  <c r="Q57"/>
  <c r="C160"/>
  <c r="G159"/>
  <c r="Q58"/>
  <c r="S58"/>
  <c r="T58"/>
  <c r="S57"/>
  <c r="T57"/>
  <c r="R57"/>
  <c r="AA57"/>
  <c r="AC57"/>
  <c r="AD57"/>
  <c r="AB57"/>
  <c r="P59"/>
  <c r="X58"/>
  <c r="AB58"/>
  <c r="AA58"/>
  <c r="AC58"/>
  <c r="AD58"/>
  <c r="N59"/>
  <c r="M59"/>
  <c r="O60"/>
  <c r="V59"/>
  <c r="Y59"/>
  <c r="K60"/>
  <c r="R58"/>
  <c r="G160"/>
  <c r="C161"/>
  <c r="Q59"/>
  <c r="R59"/>
  <c r="K61"/>
  <c r="V60"/>
  <c r="Y60"/>
  <c r="N60"/>
  <c r="M60"/>
  <c r="O61"/>
  <c r="W59"/>
  <c r="P60"/>
  <c r="X59"/>
  <c r="W60"/>
  <c r="AB60"/>
  <c r="Q60"/>
  <c r="S60"/>
  <c r="T60"/>
  <c r="S59"/>
  <c r="T59"/>
  <c r="G161"/>
  <c r="C162"/>
  <c r="X60"/>
  <c r="AB59"/>
  <c r="AA59"/>
  <c r="AC59"/>
  <c r="AD59"/>
  <c r="O62"/>
  <c r="K62"/>
  <c r="V61"/>
  <c r="Y61"/>
  <c r="N61"/>
  <c r="M61"/>
  <c r="AA60"/>
  <c r="AC60"/>
  <c r="AD60"/>
  <c r="P61"/>
  <c r="Q61"/>
  <c r="S61"/>
  <c r="T61"/>
  <c r="R60"/>
  <c r="C163"/>
  <c r="G162"/>
  <c r="R61"/>
  <c r="P62"/>
  <c r="W61"/>
  <c r="X61"/>
  <c r="V62"/>
  <c r="Y62"/>
  <c r="O63"/>
  <c r="K63"/>
  <c r="N62"/>
  <c r="M62"/>
  <c r="G163"/>
  <c r="C164"/>
  <c r="W62"/>
  <c r="AB62"/>
  <c r="X62"/>
  <c r="P63"/>
  <c r="V63"/>
  <c r="Y63"/>
  <c r="O64"/>
  <c r="N63"/>
  <c r="M63"/>
  <c r="K64"/>
  <c r="AA61"/>
  <c r="AC61"/>
  <c r="AD61"/>
  <c r="AB61"/>
  <c r="Q62"/>
  <c r="AA62"/>
  <c r="AC62"/>
  <c r="AD62"/>
  <c r="C165"/>
  <c r="G164"/>
  <c r="W63"/>
  <c r="AA63"/>
  <c r="AC63"/>
  <c r="AD63"/>
  <c r="P64"/>
  <c r="Q63"/>
  <c r="R62"/>
  <c r="S62"/>
  <c r="T62"/>
  <c r="V64"/>
  <c r="Y64"/>
  <c r="N64"/>
  <c r="M64"/>
  <c r="K65"/>
  <c r="O65"/>
  <c r="X63"/>
  <c r="AB63"/>
  <c r="G165"/>
  <c r="C166"/>
  <c r="X64"/>
  <c r="R63"/>
  <c r="S63"/>
  <c r="T63"/>
  <c r="K66"/>
  <c r="N65"/>
  <c r="M65"/>
  <c r="V65"/>
  <c r="Y65"/>
  <c r="O66"/>
  <c r="Q64"/>
  <c r="P65"/>
  <c r="W64"/>
  <c r="C167"/>
  <c r="G166"/>
  <c r="S64"/>
  <c r="T64"/>
  <c r="R64"/>
  <c r="N66"/>
  <c r="M66"/>
  <c r="O67"/>
  <c r="V66"/>
  <c r="Y66"/>
  <c r="K67"/>
  <c r="AB64"/>
  <c r="AA64"/>
  <c r="AC64"/>
  <c r="AD64"/>
  <c r="P66"/>
  <c r="W65"/>
  <c r="Q65"/>
  <c r="X65"/>
  <c r="X66"/>
  <c r="W66"/>
  <c r="AB66"/>
  <c r="G167"/>
  <c r="C168"/>
  <c r="V67"/>
  <c r="Y67"/>
  <c r="O68"/>
  <c r="K68"/>
  <c r="N67"/>
  <c r="M67"/>
  <c r="AA65"/>
  <c r="AC65"/>
  <c r="AD65"/>
  <c r="AB65"/>
  <c r="R65"/>
  <c r="S65"/>
  <c r="T65"/>
  <c r="W67"/>
  <c r="P67"/>
  <c r="Q66"/>
  <c r="X67"/>
  <c r="Q67"/>
  <c r="AA66"/>
  <c r="AC66"/>
  <c r="AD66"/>
  <c r="C169"/>
  <c r="G168"/>
  <c r="R67"/>
  <c r="S67"/>
  <c r="T67"/>
  <c r="P68"/>
  <c r="R66"/>
  <c r="S66"/>
  <c r="T66"/>
  <c r="V68"/>
  <c r="Y68"/>
  <c r="N68"/>
  <c r="M68"/>
  <c r="O69"/>
  <c r="K69"/>
  <c r="AA67"/>
  <c r="AC67"/>
  <c r="AD67"/>
  <c r="AB67"/>
  <c r="G169"/>
  <c r="C170"/>
  <c r="X68"/>
  <c r="Q68"/>
  <c r="W68"/>
  <c r="P69"/>
  <c r="K70"/>
  <c r="O70"/>
  <c r="N69"/>
  <c r="M69"/>
  <c r="V69"/>
  <c r="Y69"/>
  <c r="C171"/>
  <c r="G170"/>
  <c r="AA68"/>
  <c r="AC68"/>
  <c r="AD68"/>
  <c r="AB68"/>
  <c r="P70"/>
  <c r="R68"/>
  <c r="S68"/>
  <c r="T68"/>
  <c r="W69"/>
  <c r="Q69"/>
  <c r="X69"/>
  <c r="O71"/>
  <c r="V70"/>
  <c r="Y70"/>
  <c r="N70"/>
  <c r="M70"/>
  <c r="K71"/>
  <c r="G171"/>
  <c r="C172"/>
  <c r="AA69"/>
  <c r="AC69"/>
  <c r="AD69"/>
  <c r="AB69"/>
  <c r="Q70"/>
  <c r="W70"/>
  <c r="S69"/>
  <c r="T69"/>
  <c r="R69"/>
  <c r="V71"/>
  <c r="Y71"/>
  <c r="K72"/>
  <c r="N71"/>
  <c r="M71"/>
  <c r="O72"/>
  <c r="P71"/>
  <c r="X70"/>
  <c r="X71"/>
  <c r="C173"/>
  <c r="G172"/>
  <c r="W71"/>
  <c r="AA71"/>
  <c r="AC71"/>
  <c r="AD71"/>
  <c r="P72"/>
  <c r="S70"/>
  <c r="T70"/>
  <c r="R70"/>
  <c r="K73"/>
  <c r="O73"/>
  <c r="V72"/>
  <c r="Y72"/>
  <c r="N72"/>
  <c r="M72"/>
  <c r="AA70"/>
  <c r="AC70"/>
  <c r="AD70"/>
  <c r="AB70"/>
  <c r="Q71"/>
  <c r="AB71"/>
  <c r="G173"/>
  <c r="C174"/>
  <c r="K74"/>
  <c r="O74"/>
  <c r="V73"/>
  <c r="Y73"/>
  <c r="N73"/>
  <c r="M73"/>
  <c r="P73"/>
  <c r="Q72"/>
  <c r="X72"/>
  <c r="S71"/>
  <c r="T71"/>
  <c r="R71"/>
  <c r="W72"/>
  <c r="W73"/>
  <c r="AA73"/>
  <c r="AC73"/>
  <c r="AD73"/>
  <c r="X73"/>
  <c r="G174"/>
  <c r="C175"/>
  <c r="AB73"/>
  <c r="AA72"/>
  <c r="AC72"/>
  <c r="AD72"/>
  <c r="AB72"/>
  <c r="S72"/>
  <c r="T72"/>
  <c r="R72"/>
  <c r="N74"/>
  <c r="M74"/>
  <c r="V74"/>
  <c r="Y74"/>
  <c r="O75"/>
  <c r="K75"/>
  <c r="P74"/>
  <c r="Q73"/>
  <c r="W74"/>
  <c r="AB74"/>
  <c r="X74"/>
  <c r="C176"/>
  <c r="G175"/>
  <c r="P75"/>
  <c r="S73"/>
  <c r="T73"/>
  <c r="R73"/>
  <c r="K76"/>
  <c r="N75"/>
  <c r="M75"/>
  <c r="O76"/>
  <c r="V75"/>
  <c r="Y75"/>
  <c r="Q74"/>
  <c r="AA74"/>
  <c r="AC74"/>
  <c r="AD74"/>
  <c r="G176"/>
  <c r="C177"/>
  <c r="X75"/>
  <c r="S74"/>
  <c r="T74"/>
  <c r="R74"/>
  <c r="O77"/>
  <c r="V76"/>
  <c r="Y76"/>
  <c r="K77"/>
  <c r="N76"/>
  <c r="M76"/>
  <c r="Q75"/>
  <c r="W75"/>
  <c r="P76"/>
  <c r="X76"/>
  <c r="Q76"/>
  <c r="R76"/>
  <c r="C178"/>
  <c r="G177"/>
  <c r="N77"/>
  <c r="M77"/>
  <c r="K78"/>
  <c r="O78"/>
  <c r="V77"/>
  <c r="Y77"/>
  <c r="W76"/>
  <c r="P77"/>
  <c r="R75"/>
  <c r="S75"/>
  <c r="T75"/>
  <c r="AB75"/>
  <c r="AA75"/>
  <c r="AC75"/>
  <c r="AD75"/>
  <c r="S76"/>
  <c r="T76"/>
  <c r="C179"/>
  <c r="G178"/>
  <c r="W77"/>
  <c r="AB77"/>
  <c r="P78"/>
  <c r="X77"/>
  <c r="AA76"/>
  <c r="AC76"/>
  <c r="AD76"/>
  <c r="AB76"/>
  <c r="K79"/>
  <c r="O79"/>
  <c r="N78"/>
  <c r="M78"/>
  <c r="V78"/>
  <c r="Y78"/>
  <c r="Q77"/>
  <c r="G179"/>
  <c r="C180"/>
  <c r="AA77"/>
  <c r="AC77"/>
  <c r="AD77"/>
  <c r="Q78"/>
  <c r="S78"/>
  <c r="T78"/>
  <c r="X78"/>
  <c r="W78"/>
  <c r="S77"/>
  <c r="T77"/>
  <c r="R77"/>
  <c r="N79"/>
  <c r="M79"/>
  <c r="K80"/>
  <c r="O80"/>
  <c r="V79"/>
  <c r="Y79"/>
  <c r="P79"/>
  <c r="Q79"/>
  <c r="W79"/>
  <c r="AB79"/>
  <c r="R78"/>
  <c r="G180"/>
  <c r="C181"/>
  <c r="K81"/>
  <c r="V80"/>
  <c r="Y80"/>
  <c r="O81"/>
  <c r="N80"/>
  <c r="M80"/>
  <c r="AB78"/>
  <c r="AA78"/>
  <c r="AC78"/>
  <c r="AD78"/>
  <c r="X79"/>
  <c r="P80"/>
  <c r="R79"/>
  <c r="S79"/>
  <c r="T79"/>
  <c r="AA79"/>
  <c r="AC79"/>
  <c r="AD79"/>
  <c r="W80"/>
  <c r="AA80"/>
  <c r="AC80"/>
  <c r="AD80"/>
  <c r="X80"/>
  <c r="G181"/>
  <c r="C182"/>
  <c r="P81"/>
  <c r="O82"/>
  <c r="V81"/>
  <c r="Y81"/>
  <c r="K82"/>
  <c r="N81"/>
  <c r="M81"/>
  <c r="Q80"/>
  <c r="AB80"/>
  <c r="G182"/>
  <c r="C183"/>
  <c r="X81"/>
  <c r="V82"/>
  <c r="Y82"/>
  <c r="O83"/>
  <c r="K83"/>
  <c r="N82"/>
  <c r="M82"/>
  <c r="Q81"/>
  <c r="P82"/>
  <c r="R80"/>
  <c r="S80"/>
  <c r="T80"/>
  <c r="W81"/>
  <c r="Q82"/>
  <c r="C184"/>
  <c r="G183"/>
  <c r="W82"/>
  <c r="AA82"/>
  <c r="AC82"/>
  <c r="AD82"/>
  <c r="R81"/>
  <c r="S81"/>
  <c r="T81"/>
  <c r="P83"/>
  <c r="X82"/>
  <c r="N83"/>
  <c r="M83"/>
  <c r="V83"/>
  <c r="Y83"/>
  <c r="K84"/>
  <c r="O84"/>
  <c r="AA81"/>
  <c r="AC81"/>
  <c r="AD81"/>
  <c r="AB81"/>
  <c r="S82"/>
  <c r="T82"/>
  <c r="R82"/>
  <c r="AB82"/>
  <c r="C185"/>
  <c r="G184"/>
  <c r="P84"/>
  <c r="X83"/>
  <c r="Q83"/>
  <c r="N84"/>
  <c r="M84"/>
  <c r="V84"/>
  <c r="Y84"/>
  <c r="O85"/>
  <c r="K85"/>
  <c r="W83"/>
  <c r="G185"/>
  <c r="C186"/>
  <c r="N85"/>
  <c r="M85"/>
  <c r="K86"/>
  <c r="O86"/>
  <c r="V85"/>
  <c r="Y85"/>
  <c r="AB83"/>
  <c r="AA83"/>
  <c r="AC83"/>
  <c r="AD83"/>
  <c r="P85"/>
  <c r="W84"/>
  <c r="S83"/>
  <c r="T83"/>
  <c r="R83"/>
  <c r="Q84"/>
  <c r="X84"/>
  <c r="G186"/>
  <c r="C187"/>
  <c r="W85"/>
  <c r="AA85"/>
  <c r="AC85"/>
  <c r="AD85"/>
  <c r="Q85"/>
  <c r="S85"/>
  <c r="T85"/>
  <c r="S84"/>
  <c r="T84"/>
  <c r="R84"/>
  <c r="N86"/>
  <c r="M86"/>
  <c r="O87"/>
  <c r="V86"/>
  <c r="Y86"/>
  <c r="K87"/>
  <c r="X85"/>
  <c r="P86"/>
  <c r="X86"/>
  <c r="AA84"/>
  <c r="AC84"/>
  <c r="AD84"/>
  <c r="AB84"/>
  <c r="AB85"/>
  <c r="G187"/>
  <c r="C188"/>
  <c r="R85"/>
  <c r="Q86"/>
  <c r="R86"/>
  <c r="P87"/>
  <c r="K88"/>
  <c r="N87"/>
  <c r="M87"/>
  <c r="O88"/>
  <c r="V87"/>
  <c r="Y87"/>
  <c r="W86"/>
  <c r="C189"/>
  <c r="G188"/>
  <c r="S86"/>
  <c r="T86"/>
  <c r="X87"/>
  <c r="W87"/>
  <c r="AB87"/>
  <c r="V88"/>
  <c r="Y88"/>
  <c r="N88"/>
  <c r="M88"/>
  <c r="O89"/>
  <c r="K89"/>
  <c r="P88"/>
  <c r="Q87"/>
  <c r="AB86"/>
  <c r="AA86"/>
  <c r="AC86"/>
  <c r="AD86"/>
  <c r="W88"/>
  <c r="AA88"/>
  <c r="AC88"/>
  <c r="AD88"/>
  <c r="X88"/>
  <c r="G189"/>
  <c r="C190"/>
  <c r="AA87"/>
  <c r="AC87"/>
  <c r="AD87"/>
  <c r="P89"/>
  <c r="S87"/>
  <c r="T87"/>
  <c r="R87"/>
  <c r="N89"/>
  <c r="M89"/>
  <c r="K90"/>
  <c r="V89"/>
  <c r="Y89"/>
  <c r="O90"/>
  <c r="Q88"/>
  <c r="AB88"/>
  <c r="C191"/>
  <c r="G190"/>
  <c r="O91"/>
  <c r="N90"/>
  <c r="M90"/>
  <c r="K91"/>
  <c r="V90"/>
  <c r="Y90"/>
  <c r="X89"/>
  <c r="W89"/>
  <c r="S88"/>
  <c r="T88"/>
  <c r="R88"/>
  <c r="P90"/>
  <c r="Q89"/>
  <c r="X90"/>
  <c r="Q90"/>
  <c r="S90"/>
  <c r="T90"/>
  <c r="G191"/>
  <c r="C192"/>
  <c r="W90"/>
  <c r="AB90"/>
  <c r="P91"/>
  <c r="AB89"/>
  <c r="AA89"/>
  <c r="AC89"/>
  <c r="AD89"/>
  <c r="S89"/>
  <c r="T89"/>
  <c r="R89"/>
  <c r="V91"/>
  <c r="Y91"/>
  <c r="O92"/>
  <c r="N91"/>
  <c r="M91"/>
  <c r="K92"/>
  <c r="R90"/>
  <c r="AA90"/>
  <c r="AC90"/>
  <c r="AD90"/>
  <c r="G192"/>
  <c r="C193"/>
  <c r="X91"/>
  <c r="N92"/>
  <c r="M92"/>
  <c r="O93"/>
  <c r="V92"/>
  <c r="Y92"/>
  <c r="K93"/>
  <c r="Q91"/>
  <c r="W91"/>
  <c r="P92"/>
  <c r="X92"/>
  <c r="C194"/>
  <c r="G193"/>
  <c r="Q92"/>
  <c r="S92"/>
  <c r="T92"/>
  <c r="AB91"/>
  <c r="AA91"/>
  <c r="AC91"/>
  <c r="AD91"/>
  <c r="S91"/>
  <c r="T91"/>
  <c r="R91"/>
  <c r="W92"/>
  <c r="P93"/>
  <c r="R92"/>
  <c r="V93"/>
  <c r="Y93"/>
  <c r="N93"/>
  <c r="M93"/>
  <c r="O94"/>
  <c r="K94"/>
  <c r="G194"/>
  <c r="C195"/>
  <c r="AA92"/>
  <c r="AC92"/>
  <c r="AD92"/>
  <c r="AB92"/>
  <c r="P94"/>
  <c r="X93"/>
  <c r="N94"/>
  <c r="M94"/>
  <c r="O95"/>
  <c r="K95"/>
  <c r="V94"/>
  <c r="Y94"/>
  <c r="W93"/>
  <c r="Q93"/>
  <c r="C196"/>
  <c r="G195"/>
  <c r="AA93"/>
  <c r="AC93"/>
  <c r="AD93"/>
  <c r="AB93"/>
  <c r="R93"/>
  <c r="S93"/>
  <c r="T93"/>
  <c r="P95"/>
  <c r="V95"/>
  <c r="Y95"/>
  <c r="K96"/>
  <c r="O96"/>
  <c r="N95"/>
  <c r="M95"/>
  <c r="X94"/>
  <c r="Q94"/>
  <c r="W94"/>
  <c r="X95"/>
  <c r="G196"/>
  <c r="C197"/>
  <c r="AB94"/>
  <c r="AA94"/>
  <c r="AC94"/>
  <c r="AD94"/>
  <c r="Q95"/>
  <c r="R94"/>
  <c r="S94"/>
  <c r="T94"/>
  <c r="N96"/>
  <c r="M96"/>
  <c r="O97"/>
  <c r="V96"/>
  <c r="Y96"/>
  <c r="K97"/>
  <c r="W95"/>
  <c r="P96"/>
  <c r="W96"/>
  <c r="AA96"/>
  <c r="AC96"/>
  <c r="AD96"/>
  <c r="G197"/>
  <c r="C198"/>
  <c r="X96"/>
  <c r="AA95"/>
  <c r="AC95"/>
  <c r="AD95"/>
  <c r="AB95"/>
  <c r="R95"/>
  <c r="S95"/>
  <c r="T95"/>
  <c r="V97"/>
  <c r="Y97"/>
  <c r="K98"/>
  <c r="N97"/>
  <c r="M97"/>
  <c r="O98"/>
  <c r="Q96"/>
  <c r="P97"/>
  <c r="AB96"/>
  <c r="Q97"/>
  <c r="R97"/>
  <c r="C199"/>
  <c r="G198"/>
  <c r="S96"/>
  <c r="T96"/>
  <c r="R96"/>
  <c r="P98"/>
  <c r="X97"/>
  <c r="W97"/>
  <c r="V98"/>
  <c r="Y98"/>
  <c r="O99"/>
  <c r="N98"/>
  <c r="M98"/>
  <c r="K99"/>
  <c r="S97"/>
  <c r="T97"/>
  <c r="G199"/>
  <c r="C200"/>
  <c r="Q98"/>
  <c r="R98"/>
  <c r="N99"/>
  <c r="M99"/>
  <c r="V99"/>
  <c r="Y99"/>
  <c r="K100"/>
  <c r="O100"/>
  <c r="P99"/>
  <c r="X98"/>
  <c r="W98"/>
  <c r="AA97"/>
  <c r="AC97"/>
  <c r="AD97"/>
  <c r="AB97"/>
  <c r="W99"/>
  <c r="AA99"/>
  <c r="AC99"/>
  <c r="AD99"/>
  <c r="S98"/>
  <c r="T98"/>
  <c r="C201"/>
  <c r="G200"/>
  <c r="Q99"/>
  <c r="S99"/>
  <c r="T99"/>
  <c r="AB99"/>
  <c r="X99"/>
  <c r="V100"/>
  <c r="Y100"/>
  <c r="O101"/>
  <c r="N100"/>
  <c r="M100"/>
  <c r="K101"/>
  <c r="AB98"/>
  <c r="AA98"/>
  <c r="AC98"/>
  <c r="AD98"/>
  <c r="P100"/>
  <c r="R99"/>
  <c r="X100"/>
  <c r="G201"/>
  <c r="C202"/>
  <c r="N101"/>
  <c r="M101"/>
  <c r="O102"/>
  <c r="V101"/>
  <c r="Y101"/>
  <c r="K102"/>
  <c r="W100"/>
  <c r="Q100"/>
  <c r="P101"/>
  <c r="X101"/>
  <c r="W101"/>
  <c r="AA101"/>
  <c r="AC101"/>
  <c r="AD101"/>
  <c r="C203"/>
  <c r="G202"/>
  <c r="AA100"/>
  <c r="AC100"/>
  <c r="AD100"/>
  <c r="AB100"/>
  <c r="P102"/>
  <c r="R100"/>
  <c r="S100"/>
  <c r="T100"/>
  <c r="O103"/>
  <c r="N102"/>
  <c r="M102"/>
  <c r="V102"/>
  <c r="Y102"/>
  <c r="K103"/>
  <c r="Q101"/>
  <c r="AB101"/>
  <c r="W102"/>
  <c r="AA102"/>
  <c r="AC102"/>
  <c r="AD102"/>
  <c r="G203"/>
  <c r="C204"/>
  <c r="N103"/>
  <c r="M103"/>
  <c r="O104"/>
  <c r="K104"/>
  <c r="V103"/>
  <c r="Y103"/>
  <c r="X102"/>
  <c r="Q102"/>
  <c r="S101"/>
  <c r="T101"/>
  <c r="R101"/>
  <c r="P103"/>
  <c r="AB102"/>
  <c r="G204"/>
  <c r="C205"/>
  <c r="Q103"/>
  <c r="R103"/>
  <c r="S102"/>
  <c r="T102"/>
  <c r="R102"/>
  <c r="N104"/>
  <c r="M104"/>
  <c r="K105"/>
  <c r="O105"/>
  <c r="V104"/>
  <c r="Y104"/>
  <c r="X103"/>
  <c r="P104"/>
  <c r="W103"/>
  <c r="S103"/>
  <c r="T103"/>
  <c r="C206"/>
  <c r="G205"/>
  <c r="AA103"/>
  <c r="AC103"/>
  <c r="AD103"/>
  <c r="AB103"/>
  <c r="P105"/>
  <c r="X104"/>
  <c r="Q104"/>
  <c r="K106"/>
  <c r="V105"/>
  <c r="Y105"/>
  <c r="N105"/>
  <c r="M105"/>
  <c r="O106"/>
  <c r="W104"/>
  <c r="X105"/>
  <c r="C207"/>
  <c r="G206"/>
  <c r="W105"/>
  <c r="AB105"/>
  <c r="AA104"/>
  <c r="AC104"/>
  <c r="AD104"/>
  <c r="AB104"/>
  <c r="K107"/>
  <c r="V106"/>
  <c r="Y106"/>
  <c r="N106"/>
  <c r="M106"/>
  <c r="O107"/>
  <c r="P106"/>
  <c r="R104"/>
  <c r="S104"/>
  <c r="T104"/>
  <c r="Q105"/>
  <c r="AA105"/>
  <c r="AC105"/>
  <c r="AD105"/>
  <c r="W106"/>
  <c r="AA106"/>
  <c r="AC106"/>
  <c r="AD106"/>
  <c r="X106"/>
  <c r="C208"/>
  <c r="G207"/>
  <c r="Q106"/>
  <c r="S106"/>
  <c r="T106"/>
  <c r="P107"/>
  <c r="S105"/>
  <c r="T105"/>
  <c r="R105"/>
  <c r="O108"/>
  <c r="V107"/>
  <c r="Y107"/>
  <c r="K108"/>
  <c r="N107"/>
  <c r="M107"/>
  <c r="AB106"/>
  <c r="R106"/>
  <c r="C209"/>
  <c r="G208"/>
  <c r="K109"/>
  <c r="N108"/>
  <c r="M108"/>
  <c r="O109"/>
  <c r="V108"/>
  <c r="Y108"/>
  <c r="P108"/>
  <c r="X107"/>
  <c r="Q107"/>
  <c r="W107"/>
  <c r="W108"/>
  <c r="C210"/>
  <c r="G209"/>
  <c r="X108"/>
  <c r="Q108"/>
  <c r="S108"/>
  <c r="T108"/>
  <c r="K110"/>
  <c r="O110"/>
  <c r="V109"/>
  <c r="Y109"/>
  <c r="N109"/>
  <c r="M109"/>
  <c r="R107"/>
  <c r="S107"/>
  <c r="T107"/>
  <c r="AB108"/>
  <c r="AA108"/>
  <c r="AC108"/>
  <c r="AD108"/>
  <c r="P109"/>
  <c r="AB107"/>
  <c r="AA107"/>
  <c r="AC107"/>
  <c r="AD107"/>
  <c r="X109"/>
  <c r="C211"/>
  <c r="G210"/>
  <c r="R108"/>
  <c r="Q109"/>
  <c r="R109"/>
  <c r="N110"/>
  <c r="M110"/>
  <c r="V110"/>
  <c r="Y110"/>
  <c r="K111"/>
  <c r="O111"/>
  <c r="W109"/>
  <c r="P110"/>
  <c r="G211"/>
  <c r="C212"/>
  <c r="S109"/>
  <c r="T109"/>
  <c r="Q110"/>
  <c r="R110"/>
  <c r="AA109"/>
  <c r="AC109"/>
  <c r="AD109"/>
  <c r="AB109"/>
  <c r="W110"/>
  <c r="K112"/>
  <c r="V111"/>
  <c r="Y111"/>
  <c r="O112"/>
  <c r="N111"/>
  <c r="M111"/>
  <c r="P111"/>
  <c r="X110"/>
  <c r="C213"/>
  <c r="G212"/>
  <c r="S110"/>
  <c r="T110"/>
  <c r="X111"/>
  <c r="AA110"/>
  <c r="AC110"/>
  <c r="AD110"/>
  <c r="AB110"/>
  <c r="V112"/>
  <c r="Y112"/>
  <c r="N112"/>
  <c r="M112"/>
  <c r="K113"/>
  <c r="O113"/>
  <c r="W111"/>
  <c r="P112"/>
  <c r="Q111"/>
  <c r="Q112"/>
  <c r="S112"/>
  <c r="T112"/>
  <c r="W112"/>
  <c r="AA112"/>
  <c r="AC112"/>
  <c r="AD112"/>
  <c r="C214"/>
  <c r="G213"/>
  <c r="P113"/>
  <c r="R112"/>
  <c r="AA111"/>
  <c r="AC111"/>
  <c r="AD111"/>
  <c r="AB111"/>
  <c r="S111"/>
  <c r="T111"/>
  <c r="R111"/>
  <c r="V113"/>
  <c r="Y113"/>
  <c r="N113"/>
  <c r="M113"/>
  <c r="K114"/>
  <c r="O114"/>
  <c r="X112"/>
  <c r="AB112"/>
  <c r="G214"/>
  <c r="C215"/>
  <c r="P114"/>
  <c r="N114"/>
  <c r="M114"/>
  <c r="V114"/>
  <c r="Y114"/>
  <c r="O115"/>
  <c r="K115"/>
  <c r="Q113"/>
  <c r="W113"/>
  <c r="X113"/>
  <c r="W114"/>
  <c r="AA114"/>
  <c r="AC114"/>
  <c r="AD114"/>
  <c r="X114"/>
  <c r="G215"/>
  <c r="C216"/>
  <c r="C217"/>
  <c r="AA113"/>
  <c r="AC113"/>
  <c r="AD113"/>
  <c r="AB113"/>
  <c r="Q114"/>
  <c r="P115"/>
  <c r="R113"/>
  <c r="S113"/>
  <c r="T113"/>
  <c r="AB114"/>
  <c r="V115"/>
  <c r="Y115"/>
  <c r="O116"/>
  <c r="K116"/>
  <c r="K117"/>
  <c r="N115"/>
  <c r="M115"/>
  <c r="O117"/>
  <c r="O118"/>
  <c r="V117"/>
  <c r="Y117"/>
  <c r="K118"/>
  <c r="N117"/>
  <c r="M117"/>
  <c r="C218"/>
  <c r="P117"/>
  <c r="G216"/>
  <c r="G217"/>
  <c r="Q115"/>
  <c r="S115"/>
  <c r="T115"/>
  <c r="P116"/>
  <c r="X115"/>
  <c r="S114"/>
  <c r="T114"/>
  <c r="R114"/>
  <c r="V116"/>
  <c r="Y116"/>
  <c r="N116"/>
  <c r="M116"/>
  <c r="W115"/>
  <c r="X117"/>
  <c r="W117"/>
  <c r="AA117"/>
  <c r="AC117"/>
  <c r="AD117"/>
  <c r="Q117"/>
  <c r="R117"/>
  <c r="K119"/>
  <c r="V118"/>
  <c r="Y118"/>
  <c r="N118"/>
  <c r="M118"/>
  <c r="C219"/>
  <c r="G218"/>
  <c r="O119"/>
  <c r="P118"/>
  <c r="R115"/>
  <c r="X116"/>
  <c r="W116"/>
  <c r="AB115"/>
  <c r="AA115"/>
  <c r="AC115"/>
  <c r="AD115"/>
  <c r="Q116"/>
  <c r="AB117"/>
  <c r="S117"/>
  <c r="T117"/>
  <c r="N119"/>
  <c r="M119"/>
  <c r="K120"/>
  <c r="V119"/>
  <c r="Y119"/>
  <c r="W118"/>
  <c r="AB118"/>
  <c r="Q118"/>
  <c r="R118"/>
  <c r="X118"/>
  <c r="C220"/>
  <c r="P119"/>
  <c r="O120"/>
  <c r="G219"/>
  <c r="R116"/>
  <c r="S116"/>
  <c r="T116"/>
  <c r="AA116"/>
  <c r="AC116"/>
  <c r="AD116"/>
  <c r="AB116"/>
  <c r="X119"/>
  <c r="AA118"/>
  <c r="AC118"/>
  <c r="AD118"/>
  <c r="S118"/>
  <c r="T118"/>
  <c r="Q119"/>
  <c r="R119"/>
  <c r="W119"/>
  <c r="AB119"/>
  <c r="V120"/>
  <c r="Y120"/>
  <c r="N120"/>
  <c r="M120"/>
  <c r="K121"/>
  <c r="C221"/>
  <c r="G220"/>
  <c r="P120"/>
  <c r="O121"/>
  <c r="S119"/>
  <c r="T119"/>
  <c r="AA119"/>
  <c r="AC119"/>
  <c r="AD119"/>
  <c r="X120"/>
  <c r="W120"/>
  <c r="AA120"/>
  <c r="AC120"/>
  <c r="AD120"/>
  <c r="Q120"/>
  <c r="S120"/>
  <c r="T120"/>
  <c r="K122"/>
  <c r="V121"/>
  <c r="Y121"/>
  <c r="N121"/>
  <c r="M121"/>
  <c r="C222"/>
  <c r="P121"/>
  <c r="O122"/>
  <c r="G221"/>
  <c r="R120"/>
  <c r="AB120"/>
  <c r="Q121"/>
  <c r="R121"/>
  <c r="W121"/>
  <c r="AB121"/>
  <c r="X121"/>
  <c r="N122"/>
  <c r="M122"/>
  <c r="K123"/>
  <c r="V122"/>
  <c r="Y122"/>
  <c r="C223"/>
  <c r="G222"/>
  <c r="P122"/>
  <c r="O123"/>
  <c r="Q122"/>
  <c r="S121"/>
  <c r="T121"/>
  <c r="AA121"/>
  <c r="AC121"/>
  <c r="AD121"/>
  <c r="X122"/>
  <c r="W122"/>
  <c r="AA122"/>
  <c r="AC122"/>
  <c r="AD122"/>
  <c r="V123"/>
  <c r="Y123"/>
  <c r="N123"/>
  <c r="M123"/>
  <c r="K124"/>
  <c r="C224"/>
  <c r="O124"/>
  <c r="P123"/>
  <c r="S122"/>
  <c r="T122"/>
  <c r="R122"/>
  <c r="G223"/>
  <c r="X123"/>
  <c r="AB122"/>
  <c r="W123"/>
  <c r="AB123"/>
  <c r="Q123"/>
  <c r="S123"/>
  <c r="T123"/>
  <c r="K125"/>
  <c r="V124"/>
  <c r="Y124"/>
  <c r="N124"/>
  <c r="M124"/>
  <c r="C225"/>
  <c r="O125"/>
  <c r="P124"/>
  <c r="G224"/>
  <c r="X124"/>
  <c r="W124"/>
  <c r="AA124"/>
  <c r="AC124"/>
  <c r="AD124"/>
  <c r="R123"/>
  <c r="AA123"/>
  <c r="AC123"/>
  <c r="AD123"/>
  <c r="Q124"/>
  <c r="S124"/>
  <c r="T124"/>
  <c r="V125"/>
  <c r="Y125"/>
  <c r="N125"/>
  <c r="M125"/>
  <c r="K126"/>
  <c r="C226"/>
  <c r="G225"/>
  <c r="O126"/>
  <c r="P125"/>
  <c r="AB124"/>
  <c r="X125"/>
  <c r="W125"/>
  <c r="AA125"/>
  <c r="AC125"/>
  <c r="AD125"/>
  <c r="R124"/>
  <c r="K127"/>
  <c r="V126"/>
  <c r="Y126"/>
  <c r="N126"/>
  <c r="M126"/>
  <c r="Q125"/>
  <c r="S125"/>
  <c r="T125"/>
  <c r="C227"/>
  <c r="G226"/>
  <c r="P126"/>
  <c r="O127"/>
  <c r="AB125"/>
  <c r="R125"/>
  <c r="K128"/>
  <c r="V127"/>
  <c r="Y127"/>
  <c r="N127"/>
  <c r="M127"/>
  <c r="X126"/>
  <c r="Q126"/>
  <c r="R126"/>
  <c r="W126"/>
  <c r="AB126"/>
  <c r="C228"/>
  <c r="G227"/>
  <c r="P127"/>
  <c r="O128"/>
  <c r="S126"/>
  <c r="T126"/>
  <c r="Q127"/>
  <c r="S127"/>
  <c r="T127"/>
  <c r="X127"/>
  <c r="V128"/>
  <c r="Y128"/>
  <c r="N128"/>
  <c r="M128"/>
  <c r="K129"/>
  <c r="AA126"/>
  <c r="AC126"/>
  <c r="AD126"/>
  <c r="W127"/>
  <c r="AB127"/>
  <c r="C229"/>
  <c r="G228"/>
  <c r="P128"/>
  <c r="O129"/>
  <c r="R127"/>
  <c r="AA127"/>
  <c r="AC127"/>
  <c r="AD127"/>
  <c r="W128"/>
  <c r="AB128"/>
  <c r="X128"/>
  <c r="Q128"/>
  <c r="S128"/>
  <c r="T128"/>
  <c r="V129"/>
  <c r="Y129"/>
  <c r="N129"/>
  <c r="M129"/>
  <c r="K130"/>
  <c r="C230"/>
  <c r="O130"/>
  <c r="P129"/>
  <c r="G229"/>
  <c r="R128"/>
  <c r="Q129"/>
  <c r="S129"/>
  <c r="T129"/>
  <c r="AA128"/>
  <c r="AC128"/>
  <c r="AD128"/>
  <c r="W129"/>
  <c r="AA129"/>
  <c r="AC129"/>
  <c r="AD129"/>
  <c r="K131"/>
  <c r="V130"/>
  <c r="Y130"/>
  <c r="N130"/>
  <c r="M130"/>
  <c r="X129"/>
  <c r="C231"/>
  <c r="P130"/>
  <c r="O131"/>
  <c r="G230"/>
  <c r="R129"/>
  <c r="AB129"/>
  <c r="X130"/>
  <c r="W130"/>
  <c r="AB130"/>
  <c r="Q130"/>
  <c r="S130"/>
  <c r="T130"/>
  <c r="V131"/>
  <c r="Y131"/>
  <c r="N131"/>
  <c r="M131"/>
  <c r="K132"/>
  <c r="C232"/>
  <c r="P131"/>
  <c r="O132"/>
  <c r="G231"/>
  <c r="AA130"/>
  <c r="AC130"/>
  <c r="AD130"/>
  <c r="R130"/>
  <c r="N132"/>
  <c r="M132"/>
  <c r="K133"/>
  <c r="V132"/>
  <c r="Y132"/>
  <c r="Q131"/>
  <c r="S131"/>
  <c r="T131"/>
  <c r="W131"/>
  <c r="AA131"/>
  <c r="AC131"/>
  <c r="AD131"/>
  <c r="X131"/>
  <c r="C233"/>
  <c r="O133"/>
  <c r="P132"/>
  <c r="G232"/>
  <c r="Q132"/>
  <c r="R132"/>
  <c r="AB131"/>
  <c r="R131"/>
  <c r="W132"/>
  <c r="AB132"/>
  <c r="N133"/>
  <c r="M133"/>
  <c r="K134"/>
  <c r="V133"/>
  <c r="Y133"/>
  <c r="X132"/>
  <c r="C234"/>
  <c r="S132"/>
  <c r="T132"/>
  <c r="O134"/>
  <c r="P133"/>
  <c r="G233"/>
  <c r="X133"/>
  <c r="W133"/>
  <c r="AB133"/>
  <c r="AA132"/>
  <c r="AC132"/>
  <c r="AD132"/>
  <c r="V134"/>
  <c r="Y134"/>
  <c r="N134"/>
  <c r="M134"/>
  <c r="K135"/>
  <c r="Q133"/>
  <c r="R133"/>
  <c r="C235"/>
  <c r="G234"/>
  <c r="O135"/>
  <c r="P134"/>
  <c r="AA133"/>
  <c r="AC133"/>
  <c r="AD133"/>
  <c r="S133"/>
  <c r="T133"/>
  <c r="X134"/>
  <c r="W134"/>
  <c r="AA134"/>
  <c r="AC134"/>
  <c r="AD134"/>
  <c r="V135"/>
  <c r="Y135"/>
  <c r="N135"/>
  <c r="M135"/>
  <c r="K136"/>
  <c r="Q134"/>
  <c r="R134"/>
  <c r="C236"/>
  <c r="O136"/>
  <c r="P135"/>
  <c r="AB134"/>
  <c r="G235"/>
  <c r="S134"/>
  <c r="T134"/>
  <c r="Q135"/>
  <c r="S135"/>
  <c r="T135"/>
  <c r="W135"/>
  <c r="AB135"/>
  <c r="V136"/>
  <c r="Y136"/>
  <c r="N136"/>
  <c r="M136"/>
  <c r="K137"/>
  <c r="X135"/>
  <c r="C237"/>
  <c r="G236"/>
  <c r="O137"/>
  <c r="P136"/>
  <c r="X136"/>
  <c r="AA135"/>
  <c r="AC135"/>
  <c r="AD135"/>
  <c r="Q136"/>
  <c r="R136"/>
  <c r="R135"/>
  <c r="V137"/>
  <c r="Y137"/>
  <c r="N137"/>
  <c r="M137"/>
  <c r="K138"/>
  <c r="W136"/>
  <c r="AA136"/>
  <c r="AC136"/>
  <c r="AD136"/>
  <c r="C238"/>
  <c r="O138"/>
  <c r="P137"/>
  <c r="G237"/>
  <c r="S136"/>
  <c r="T136"/>
  <c r="X137"/>
  <c r="W137"/>
  <c r="AA137"/>
  <c r="AC137"/>
  <c r="AD137"/>
  <c r="AB136"/>
  <c r="Q137"/>
  <c r="S137"/>
  <c r="T137"/>
  <c r="K139"/>
  <c r="V138"/>
  <c r="Y138"/>
  <c r="N138"/>
  <c r="M138"/>
  <c r="C239"/>
  <c r="O139"/>
  <c r="P138"/>
  <c r="G238"/>
  <c r="AB137"/>
  <c r="R137"/>
  <c r="X138"/>
  <c r="W138"/>
  <c r="AB138"/>
  <c r="Q138"/>
  <c r="S138"/>
  <c r="T138"/>
  <c r="V139"/>
  <c r="Y139"/>
  <c r="K140"/>
  <c r="N139"/>
  <c r="M139"/>
  <c r="C240"/>
  <c r="G239"/>
  <c r="P139"/>
  <c r="O140"/>
  <c r="W139"/>
  <c r="R138"/>
  <c r="Q139"/>
  <c r="S139"/>
  <c r="T139"/>
  <c r="AA138"/>
  <c r="AC138"/>
  <c r="AD138"/>
  <c r="X139"/>
  <c r="N140"/>
  <c r="M140"/>
  <c r="V140"/>
  <c r="Y140"/>
  <c r="K141"/>
  <c r="C241"/>
  <c r="O141"/>
  <c r="P140"/>
  <c r="G240"/>
  <c r="AA139"/>
  <c r="AC139"/>
  <c r="AD139"/>
  <c r="AB139"/>
  <c r="Q140"/>
  <c r="R140"/>
  <c r="R139"/>
  <c r="X140"/>
  <c r="W140"/>
  <c r="AB140"/>
  <c r="N141"/>
  <c r="M141"/>
  <c r="K142"/>
  <c r="V141"/>
  <c r="Y141"/>
  <c r="C242"/>
  <c r="S140"/>
  <c r="T140"/>
  <c r="P141"/>
  <c r="O142"/>
  <c r="G241"/>
  <c r="Q141"/>
  <c r="R141"/>
  <c r="X141"/>
  <c r="W141"/>
  <c r="AB141"/>
  <c r="AA140"/>
  <c r="AC140"/>
  <c r="AD140"/>
  <c r="K143"/>
  <c r="N142"/>
  <c r="M142"/>
  <c r="V142"/>
  <c r="Y142"/>
  <c r="C243"/>
  <c r="O143"/>
  <c r="P142"/>
  <c r="G242"/>
  <c r="S141"/>
  <c r="T141"/>
  <c r="AA141"/>
  <c r="AC141"/>
  <c r="AD141"/>
  <c r="X142"/>
  <c r="W142"/>
  <c r="AA142"/>
  <c r="AC142"/>
  <c r="AD142"/>
  <c r="N143"/>
  <c r="M143"/>
  <c r="V143"/>
  <c r="Y143"/>
  <c r="K144"/>
  <c r="Q142"/>
  <c r="S142"/>
  <c r="T142"/>
  <c r="C244"/>
  <c r="P143"/>
  <c r="O144"/>
  <c r="Q143"/>
  <c r="G243"/>
  <c r="R142"/>
  <c r="AB142"/>
  <c r="V144"/>
  <c r="Y144"/>
  <c r="N144"/>
  <c r="M144"/>
  <c r="K145"/>
  <c r="X143"/>
  <c r="W143"/>
  <c r="AA143"/>
  <c r="AC143"/>
  <c r="AD143"/>
  <c r="C245"/>
  <c r="P144"/>
  <c r="O145"/>
  <c r="G244"/>
  <c r="R143"/>
  <c r="S143"/>
  <c r="T143"/>
  <c r="X144"/>
  <c r="W144"/>
  <c r="AB144"/>
  <c r="AB143"/>
  <c r="K146"/>
  <c r="V145"/>
  <c r="Y145"/>
  <c r="N145"/>
  <c r="M145"/>
  <c r="Q144"/>
  <c r="R144"/>
  <c r="C246"/>
  <c r="G245"/>
  <c r="O146"/>
  <c r="P145"/>
  <c r="AA144"/>
  <c r="AC144"/>
  <c r="AD144"/>
  <c r="S144"/>
  <c r="T144"/>
  <c r="V146"/>
  <c r="Y146"/>
  <c r="N146"/>
  <c r="M146"/>
  <c r="K147"/>
  <c r="W145"/>
  <c r="AB145"/>
  <c r="Q145"/>
  <c r="S145"/>
  <c r="T145"/>
  <c r="X145"/>
  <c r="C247"/>
  <c r="O147"/>
  <c r="P146"/>
  <c r="G246"/>
  <c r="AA145"/>
  <c r="AC145"/>
  <c r="AD145"/>
  <c r="W146"/>
  <c r="AB146"/>
  <c r="X146"/>
  <c r="R145"/>
  <c r="N147"/>
  <c r="M147"/>
  <c r="K148"/>
  <c r="V147"/>
  <c r="Y147"/>
  <c r="Q146"/>
  <c r="S146"/>
  <c r="T146"/>
  <c r="C248"/>
  <c r="O148"/>
  <c r="P147"/>
  <c r="G247"/>
  <c r="Q147"/>
  <c r="AA146"/>
  <c r="AC146"/>
  <c r="AD146"/>
  <c r="X147"/>
  <c r="R146"/>
  <c r="N148"/>
  <c r="M148"/>
  <c r="K149"/>
  <c r="V148"/>
  <c r="Y148"/>
  <c r="W147"/>
  <c r="AB147"/>
  <c r="C249"/>
  <c r="P148"/>
  <c r="O149"/>
  <c r="G248"/>
  <c r="R147"/>
  <c r="S147"/>
  <c r="T147"/>
  <c r="W148"/>
  <c r="AA147"/>
  <c r="AC147"/>
  <c r="AD147"/>
  <c r="Q148"/>
  <c r="S148"/>
  <c r="T148"/>
  <c r="X148"/>
  <c r="V149"/>
  <c r="Y149"/>
  <c r="N149"/>
  <c r="M149"/>
  <c r="K150"/>
  <c r="C250"/>
  <c r="O150"/>
  <c r="P149"/>
  <c r="AB148"/>
  <c r="AA148"/>
  <c r="AC148"/>
  <c r="AD148"/>
  <c r="G249"/>
  <c r="R148"/>
  <c r="X149"/>
  <c r="W149"/>
  <c r="AA149"/>
  <c r="AC149"/>
  <c r="AD149"/>
  <c r="Q149"/>
  <c r="R149"/>
  <c r="V150"/>
  <c r="Y150"/>
  <c r="N150"/>
  <c r="M150"/>
  <c r="K151"/>
  <c r="C251"/>
  <c r="G250"/>
  <c r="O151"/>
  <c r="P150"/>
  <c r="Q150"/>
  <c r="AB149"/>
  <c r="S149"/>
  <c r="T149"/>
  <c r="X150"/>
  <c r="W150"/>
  <c r="AB150"/>
  <c r="K152"/>
  <c r="V151"/>
  <c r="Y151"/>
  <c r="N151"/>
  <c r="M151"/>
  <c r="C252"/>
  <c r="P151"/>
  <c r="O152"/>
  <c r="R150"/>
  <c r="S150"/>
  <c r="T150"/>
  <c r="G251"/>
  <c r="X151"/>
  <c r="W151"/>
  <c r="AB151"/>
  <c r="Q151"/>
  <c r="S151"/>
  <c r="T151"/>
  <c r="AA150"/>
  <c r="AC150"/>
  <c r="AD150"/>
  <c r="N152"/>
  <c r="M152"/>
  <c r="K153"/>
  <c r="V152"/>
  <c r="Y152"/>
  <c r="C253"/>
  <c r="P152"/>
  <c r="O153"/>
  <c r="G252"/>
  <c r="AA151"/>
  <c r="AC151"/>
  <c r="AD151"/>
  <c r="R151"/>
  <c r="W152"/>
  <c r="AA152"/>
  <c r="AC152"/>
  <c r="AD152"/>
  <c r="X152"/>
  <c r="Q152"/>
  <c r="S152"/>
  <c r="T152"/>
  <c r="N153"/>
  <c r="M153"/>
  <c r="K154"/>
  <c r="V153"/>
  <c r="Y153"/>
  <c r="C254"/>
  <c r="G253"/>
  <c r="O154"/>
  <c r="P153"/>
  <c r="Q153"/>
  <c r="R153"/>
  <c r="R152"/>
  <c r="AB152"/>
  <c r="X153"/>
  <c r="W153"/>
  <c r="AB153"/>
  <c r="V154"/>
  <c r="Y154"/>
  <c r="N154"/>
  <c r="M154"/>
  <c r="K155"/>
  <c r="C255"/>
  <c r="P154"/>
  <c r="O155"/>
  <c r="G254"/>
  <c r="S153"/>
  <c r="T153"/>
  <c r="AA153"/>
  <c r="AC153"/>
  <c r="AD153"/>
  <c r="Q154"/>
  <c r="R154"/>
  <c r="X154"/>
  <c r="V155"/>
  <c r="Y155"/>
  <c r="N155"/>
  <c r="M155"/>
  <c r="K156"/>
  <c r="W154"/>
  <c r="AA154"/>
  <c r="AC154"/>
  <c r="AD154"/>
  <c r="C256"/>
  <c r="O156"/>
  <c r="P155"/>
  <c r="G255"/>
  <c r="S154"/>
  <c r="T154"/>
  <c r="AB154"/>
  <c r="N156"/>
  <c r="M156"/>
  <c r="K157"/>
  <c r="V156"/>
  <c r="Y156"/>
  <c r="X155"/>
  <c r="Q155"/>
  <c r="S155"/>
  <c r="T155"/>
  <c r="W155"/>
  <c r="AA155"/>
  <c r="AC155"/>
  <c r="AD155"/>
  <c r="C257"/>
  <c r="O157"/>
  <c r="X156"/>
  <c r="W156"/>
  <c r="P156"/>
  <c r="G256"/>
  <c r="R155"/>
  <c r="Q156"/>
  <c r="S156"/>
  <c r="T156"/>
  <c r="V157"/>
  <c r="Y157"/>
  <c r="N157"/>
  <c r="M157"/>
  <c r="K158"/>
  <c r="AB155"/>
  <c r="C258"/>
  <c r="O158"/>
  <c r="P157"/>
  <c r="G257"/>
  <c r="AB156"/>
  <c r="AA156"/>
  <c r="AC156"/>
  <c r="AD156"/>
  <c r="R156"/>
  <c r="W157"/>
  <c r="AB157"/>
  <c r="X157"/>
  <c r="V158"/>
  <c r="Y158"/>
  <c r="N158"/>
  <c r="M158"/>
  <c r="K159"/>
  <c r="Q157"/>
  <c r="S157"/>
  <c r="T157"/>
  <c r="C259"/>
  <c r="G258"/>
  <c r="O159"/>
  <c r="P158"/>
  <c r="AA157"/>
  <c r="AC157"/>
  <c r="AD157"/>
  <c r="R157"/>
  <c r="X158"/>
  <c r="W158"/>
  <c r="AA158"/>
  <c r="AC158"/>
  <c r="AD158"/>
  <c r="K160"/>
  <c r="N159"/>
  <c r="M159"/>
  <c r="V159"/>
  <c r="Y159"/>
  <c r="Q158"/>
  <c r="S158"/>
  <c r="T158"/>
  <c r="C260"/>
  <c r="G259"/>
  <c r="O160"/>
  <c r="P159"/>
  <c r="W159"/>
  <c r="AB158"/>
  <c r="R158"/>
  <c r="K161"/>
  <c r="N160"/>
  <c r="M160"/>
  <c r="V160"/>
  <c r="Y160"/>
  <c r="X159"/>
  <c r="Q159"/>
  <c r="R159"/>
  <c r="C261"/>
  <c r="G260"/>
  <c r="AA159"/>
  <c r="AC159"/>
  <c r="AD159"/>
  <c r="AB159"/>
  <c r="P160"/>
  <c r="O161"/>
  <c r="W160"/>
  <c r="S159"/>
  <c r="T159"/>
  <c r="N161"/>
  <c r="M161"/>
  <c r="V161"/>
  <c r="Y161"/>
  <c r="K162"/>
  <c r="Q160"/>
  <c r="S160"/>
  <c r="T160"/>
  <c r="X160"/>
  <c r="C262"/>
  <c r="AA160"/>
  <c r="AC160"/>
  <c r="AD160"/>
  <c r="AB160"/>
  <c r="G261"/>
  <c r="O162"/>
  <c r="P161"/>
  <c r="R160"/>
  <c r="Q161"/>
  <c r="S161"/>
  <c r="T161"/>
  <c r="K163"/>
  <c r="N162"/>
  <c r="M162"/>
  <c r="V162"/>
  <c r="Y162"/>
  <c r="W161"/>
  <c r="AB161"/>
  <c r="X161"/>
  <c r="C263"/>
  <c r="G262"/>
  <c r="W162"/>
  <c r="O163"/>
  <c r="P162"/>
  <c r="X162"/>
  <c r="R161"/>
  <c r="AA161"/>
  <c r="AC161"/>
  <c r="AD161"/>
  <c r="Q162"/>
  <c r="R162"/>
  <c r="K164"/>
  <c r="N163"/>
  <c r="M163"/>
  <c r="V163"/>
  <c r="Y163"/>
  <c r="C264"/>
  <c r="AA162"/>
  <c r="AC162"/>
  <c r="AD162"/>
  <c r="AB162"/>
  <c r="P163"/>
  <c r="O164"/>
  <c r="G263"/>
  <c r="S162"/>
  <c r="T162"/>
  <c r="X163"/>
  <c r="N164"/>
  <c r="M164"/>
  <c r="K165"/>
  <c r="V164"/>
  <c r="Y164"/>
  <c r="Q163"/>
  <c r="S163"/>
  <c r="T163"/>
  <c r="W163"/>
  <c r="AA163"/>
  <c r="AC163"/>
  <c r="AD163"/>
  <c r="C265"/>
  <c r="P164"/>
  <c r="O165"/>
  <c r="G264"/>
  <c r="R163"/>
  <c r="AB163"/>
  <c r="W164"/>
  <c r="AB164"/>
  <c r="Q164"/>
  <c r="R164"/>
  <c r="V165"/>
  <c r="Y165"/>
  <c r="K166"/>
  <c r="N165"/>
  <c r="M165"/>
  <c r="X164"/>
  <c r="C266"/>
  <c r="O166"/>
  <c r="P165"/>
  <c r="G265"/>
  <c r="X165"/>
  <c r="S164"/>
  <c r="T164"/>
  <c r="AA164"/>
  <c r="AC164"/>
  <c r="AD164"/>
  <c r="W165"/>
  <c r="AA165"/>
  <c r="AC165"/>
  <c r="AD165"/>
  <c r="Q165"/>
  <c r="R165"/>
  <c r="N166"/>
  <c r="M166"/>
  <c r="K167"/>
  <c r="V166"/>
  <c r="Y166"/>
  <c r="C267"/>
  <c r="G266"/>
  <c r="O167"/>
  <c r="P166"/>
  <c r="X166"/>
  <c r="S165"/>
  <c r="T165"/>
  <c r="AB165"/>
  <c r="W166"/>
  <c r="AA166"/>
  <c r="AC166"/>
  <c r="AD166"/>
  <c r="Q166"/>
  <c r="R166"/>
  <c r="V167"/>
  <c r="Y167"/>
  <c r="K168"/>
  <c r="N167"/>
  <c r="M167"/>
  <c r="C268"/>
  <c r="P167"/>
  <c r="O168"/>
  <c r="G267"/>
  <c r="S166"/>
  <c r="T166"/>
  <c r="AB166"/>
  <c r="W167"/>
  <c r="AA167"/>
  <c r="AC167"/>
  <c r="AD167"/>
  <c r="V168"/>
  <c r="Y168"/>
  <c r="K169"/>
  <c r="N168"/>
  <c r="M168"/>
  <c r="X167"/>
  <c r="Q167"/>
  <c r="R167"/>
  <c r="C269"/>
  <c r="G268"/>
  <c r="O169"/>
  <c r="P168"/>
  <c r="Q168"/>
  <c r="AB167"/>
  <c r="S167"/>
  <c r="T167"/>
  <c r="W168"/>
  <c r="AB168"/>
  <c r="X168"/>
  <c r="N169"/>
  <c r="M169"/>
  <c r="V169"/>
  <c r="Y169"/>
  <c r="K170"/>
  <c r="C270"/>
  <c r="S168"/>
  <c r="T168"/>
  <c r="R168"/>
  <c r="G269"/>
  <c r="O170"/>
  <c r="P169"/>
  <c r="X169"/>
  <c r="Q169"/>
  <c r="S169"/>
  <c r="T169"/>
  <c r="W169"/>
  <c r="AB169"/>
  <c r="AA168"/>
  <c r="AC168"/>
  <c r="AD168"/>
  <c r="N170"/>
  <c r="M170"/>
  <c r="V170"/>
  <c r="Y170"/>
  <c r="K171"/>
  <c r="C271"/>
  <c r="P170"/>
  <c r="O171"/>
  <c r="G270"/>
  <c r="R169"/>
  <c r="AA169"/>
  <c r="AC169"/>
  <c r="AD169"/>
  <c r="Q170"/>
  <c r="S170"/>
  <c r="T170"/>
  <c r="V171"/>
  <c r="Y171"/>
  <c r="N171"/>
  <c r="M171"/>
  <c r="K172"/>
  <c r="W170"/>
  <c r="AA170"/>
  <c r="AC170"/>
  <c r="AD170"/>
  <c r="X170"/>
  <c r="C272"/>
  <c r="G271"/>
  <c r="P171"/>
  <c r="O172"/>
  <c r="X171"/>
  <c r="W171"/>
  <c r="AA171"/>
  <c r="AC171"/>
  <c r="AD171"/>
  <c r="AB170"/>
  <c r="Q171"/>
  <c r="R171"/>
  <c r="K173"/>
  <c r="N172"/>
  <c r="M172"/>
  <c r="V172"/>
  <c r="Y172"/>
  <c r="R170"/>
  <c r="C273"/>
  <c r="G272"/>
  <c r="O173"/>
  <c r="P172"/>
  <c r="AB171"/>
  <c r="Q172"/>
  <c r="S172"/>
  <c r="T172"/>
  <c r="S171"/>
  <c r="T171"/>
  <c r="W172"/>
  <c r="AB172"/>
  <c r="X172"/>
  <c r="K174"/>
  <c r="V173"/>
  <c r="Y173"/>
  <c r="N173"/>
  <c r="M173"/>
  <c r="C274"/>
  <c r="P173"/>
  <c r="O174"/>
  <c r="G273"/>
  <c r="R172"/>
  <c r="AA172"/>
  <c r="AC172"/>
  <c r="AD172"/>
  <c r="N174"/>
  <c r="M174"/>
  <c r="V174"/>
  <c r="Y174"/>
  <c r="K175"/>
  <c r="X173"/>
  <c r="Q173"/>
  <c r="R173"/>
  <c r="W173"/>
  <c r="AB173"/>
  <c r="C275"/>
  <c r="G274"/>
  <c r="P174"/>
  <c r="O175"/>
  <c r="S173"/>
  <c r="T173"/>
  <c r="AA173"/>
  <c r="AC173"/>
  <c r="AD173"/>
  <c r="Q174"/>
  <c r="S174"/>
  <c r="T174"/>
  <c r="X174"/>
  <c r="N175"/>
  <c r="M175"/>
  <c r="V175"/>
  <c r="Y175"/>
  <c r="K176"/>
  <c r="W174"/>
  <c r="AB174"/>
  <c r="C276"/>
  <c r="G275"/>
  <c r="O176"/>
  <c r="P175"/>
  <c r="W175"/>
  <c r="X175"/>
  <c r="AA174"/>
  <c r="AC174"/>
  <c r="AD174"/>
  <c r="R174"/>
  <c r="Q175"/>
  <c r="S175"/>
  <c r="T175"/>
  <c r="N176"/>
  <c r="M176"/>
  <c r="V176"/>
  <c r="Y176"/>
  <c r="K177"/>
  <c r="C277"/>
  <c r="O177"/>
  <c r="P176"/>
  <c r="AB175"/>
  <c r="AA175"/>
  <c r="AC175"/>
  <c r="AD175"/>
  <c r="G276"/>
  <c r="W176"/>
  <c r="AB176"/>
  <c r="R175"/>
  <c r="K178"/>
  <c r="V177"/>
  <c r="Y177"/>
  <c r="N177"/>
  <c r="M177"/>
  <c r="Q176"/>
  <c r="R176"/>
  <c r="X176"/>
  <c r="C278"/>
  <c r="AA176"/>
  <c r="AC176"/>
  <c r="AD176"/>
  <c r="G277"/>
  <c r="O178"/>
  <c r="P177"/>
  <c r="S176"/>
  <c r="T176"/>
  <c r="Q177"/>
  <c r="S177"/>
  <c r="T177"/>
  <c r="W177"/>
  <c r="AB177"/>
  <c r="N178"/>
  <c r="M178"/>
  <c r="V178"/>
  <c r="Y178"/>
  <c r="K179"/>
  <c r="X177"/>
  <c r="C279"/>
  <c r="G278"/>
  <c r="P178"/>
  <c r="O179"/>
  <c r="AA177"/>
  <c r="AC177"/>
  <c r="AD177"/>
  <c r="R177"/>
  <c r="Q178"/>
  <c r="R178"/>
  <c r="W178"/>
  <c r="AB178"/>
  <c r="X178"/>
  <c r="V179"/>
  <c r="Y179"/>
  <c r="N179"/>
  <c r="M179"/>
  <c r="K180"/>
  <c r="C280"/>
  <c r="G279"/>
  <c r="O180"/>
  <c r="P179"/>
  <c r="S178"/>
  <c r="T178"/>
  <c r="AA178"/>
  <c r="AC178"/>
  <c r="AD178"/>
  <c r="W179"/>
  <c r="AB179"/>
  <c r="N180"/>
  <c r="M180"/>
  <c r="V180"/>
  <c r="Y180"/>
  <c r="K181"/>
  <c r="Q179"/>
  <c r="S179"/>
  <c r="T179"/>
  <c r="X179"/>
  <c r="C281"/>
  <c r="G280"/>
  <c r="P180"/>
  <c r="O181"/>
  <c r="X180"/>
  <c r="W180"/>
  <c r="AA180"/>
  <c r="AC180"/>
  <c r="AD180"/>
  <c r="Q180"/>
  <c r="S180"/>
  <c r="T180"/>
  <c r="AA179"/>
  <c r="AC179"/>
  <c r="AD179"/>
  <c r="V181"/>
  <c r="Y181"/>
  <c r="N181"/>
  <c r="M181"/>
  <c r="K182"/>
  <c r="R179"/>
  <c r="C282"/>
  <c r="G281"/>
  <c r="O182"/>
  <c r="P181"/>
  <c r="W181"/>
  <c r="R180"/>
  <c r="AB180"/>
  <c r="Q181"/>
  <c r="R181"/>
  <c r="X181"/>
  <c r="K183"/>
  <c r="V182"/>
  <c r="Y182"/>
  <c r="N182"/>
  <c r="M182"/>
  <c r="C283"/>
  <c r="AA181"/>
  <c r="AC181"/>
  <c r="AD181"/>
  <c r="AB181"/>
  <c r="P182"/>
  <c r="O183"/>
  <c r="G282"/>
  <c r="X182"/>
  <c r="S181"/>
  <c r="T181"/>
  <c r="Q182"/>
  <c r="S182"/>
  <c r="T182"/>
  <c r="W182"/>
  <c r="AA182"/>
  <c r="AC182"/>
  <c r="AD182"/>
  <c r="K184"/>
  <c r="V183"/>
  <c r="Y183"/>
  <c r="N183"/>
  <c r="M183"/>
  <c r="C284"/>
  <c r="G283"/>
  <c r="P183"/>
  <c r="O184"/>
  <c r="W183"/>
  <c r="X183"/>
  <c r="R182"/>
  <c r="Q183"/>
  <c r="S183"/>
  <c r="T183"/>
  <c r="AB182"/>
  <c r="V184"/>
  <c r="Y184"/>
  <c r="N184"/>
  <c r="M184"/>
  <c r="K185"/>
  <c r="C285"/>
  <c r="G284"/>
  <c r="AA183"/>
  <c r="AC183"/>
  <c r="AD183"/>
  <c r="AB183"/>
  <c r="P184"/>
  <c r="O185"/>
  <c r="R183"/>
  <c r="Q184"/>
  <c r="S184"/>
  <c r="T184"/>
  <c r="W184"/>
  <c r="AA184"/>
  <c r="AC184"/>
  <c r="AD184"/>
  <c r="N185"/>
  <c r="M185"/>
  <c r="K186"/>
  <c r="V185"/>
  <c r="Y185"/>
  <c r="X184"/>
  <c r="C286"/>
  <c r="P185"/>
  <c r="O186"/>
  <c r="G285"/>
  <c r="X185"/>
  <c r="W185"/>
  <c r="AA185"/>
  <c r="AC185"/>
  <c r="AD185"/>
  <c r="R184"/>
  <c r="AB184"/>
  <c r="V186"/>
  <c r="Y186"/>
  <c r="N186"/>
  <c r="M186"/>
  <c r="K187"/>
  <c r="Q185"/>
  <c r="R185"/>
  <c r="C287"/>
  <c r="P186"/>
  <c r="O187"/>
  <c r="G286"/>
  <c r="AB185"/>
  <c r="S185"/>
  <c r="T185"/>
  <c r="W186"/>
  <c r="AB186"/>
  <c r="X186"/>
  <c r="K188"/>
  <c r="V187"/>
  <c r="Y187"/>
  <c r="N187"/>
  <c r="M187"/>
  <c r="Q186"/>
  <c r="S186"/>
  <c r="T186"/>
  <c r="C288"/>
  <c r="G287"/>
  <c r="P187"/>
  <c r="O188"/>
  <c r="AA186"/>
  <c r="AC186"/>
  <c r="AD186"/>
  <c r="R186"/>
  <c r="V188"/>
  <c r="Y188"/>
  <c r="N188"/>
  <c r="M188"/>
  <c r="K189"/>
  <c r="Q187"/>
  <c r="S187"/>
  <c r="T187"/>
  <c r="X187"/>
  <c r="W187"/>
  <c r="AA187"/>
  <c r="AC187"/>
  <c r="AD187"/>
  <c r="C289"/>
  <c r="G288"/>
  <c r="P188"/>
  <c r="O189"/>
  <c r="R187"/>
  <c r="X188"/>
  <c r="W188"/>
  <c r="AA188"/>
  <c r="AC188"/>
  <c r="AD188"/>
  <c r="AB187"/>
  <c r="V189"/>
  <c r="Y189"/>
  <c r="N189"/>
  <c r="M189"/>
  <c r="K190"/>
  <c r="Q188"/>
  <c r="R188"/>
  <c r="C290"/>
  <c r="P189"/>
  <c r="O190"/>
  <c r="G289"/>
  <c r="AB188"/>
  <c r="W189"/>
  <c r="AB189"/>
  <c r="Q189"/>
  <c r="S189"/>
  <c r="T189"/>
  <c r="S188"/>
  <c r="T188"/>
  <c r="X189"/>
  <c r="V190"/>
  <c r="Y190"/>
  <c r="N190"/>
  <c r="M190"/>
  <c r="K191"/>
  <c r="C291"/>
  <c r="P190"/>
  <c r="O191"/>
  <c r="G290"/>
  <c r="AA189"/>
  <c r="AC189"/>
  <c r="AD189"/>
  <c r="R189"/>
  <c r="Q190"/>
  <c r="S190"/>
  <c r="T190"/>
  <c r="X190"/>
  <c r="W190"/>
  <c r="AA190"/>
  <c r="AC190"/>
  <c r="AD190"/>
  <c r="V191"/>
  <c r="Y191"/>
  <c r="N191"/>
  <c r="M191"/>
  <c r="K192"/>
  <c r="C292"/>
  <c r="G291"/>
  <c r="P191"/>
  <c r="O192"/>
  <c r="Q191"/>
  <c r="R190"/>
  <c r="X191"/>
  <c r="W191"/>
  <c r="AB191"/>
  <c r="AB190"/>
  <c r="N192"/>
  <c r="M192"/>
  <c r="K193"/>
  <c r="V192"/>
  <c r="Y192"/>
  <c r="C293"/>
  <c r="R191"/>
  <c r="S191"/>
  <c r="T191"/>
  <c r="O193"/>
  <c r="P192"/>
  <c r="G292"/>
  <c r="Q192"/>
  <c r="S192"/>
  <c r="T192"/>
  <c r="AA191"/>
  <c r="AC191"/>
  <c r="AD191"/>
  <c r="W192"/>
  <c r="AA192"/>
  <c r="AC192"/>
  <c r="AD192"/>
  <c r="N193"/>
  <c r="M193"/>
  <c r="K194"/>
  <c r="V193"/>
  <c r="Y193"/>
  <c r="X192"/>
  <c r="C294"/>
  <c r="R192"/>
  <c r="G293"/>
  <c r="P193"/>
  <c r="O194"/>
  <c r="AB192"/>
  <c r="Q193"/>
  <c r="R193"/>
  <c r="W193"/>
  <c r="AB193"/>
  <c r="X193"/>
  <c r="N194"/>
  <c r="M194"/>
  <c r="K195"/>
  <c r="V194"/>
  <c r="Y194"/>
  <c r="C295"/>
  <c r="O195"/>
  <c r="P194"/>
  <c r="G294"/>
  <c r="S193"/>
  <c r="T193"/>
  <c r="X194"/>
  <c r="AA193"/>
  <c r="AC193"/>
  <c r="AD193"/>
  <c r="Q194"/>
  <c r="R194"/>
  <c r="W194"/>
  <c r="AB194"/>
  <c r="V195"/>
  <c r="Y195"/>
  <c r="N195"/>
  <c r="M195"/>
  <c r="K196"/>
  <c r="C296"/>
  <c r="G295"/>
  <c r="P195"/>
  <c r="O196"/>
  <c r="S194"/>
  <c r="T194"/>
  <c r="AA194"/>
  <c r="AC194"/>
  <c r="AD194"/>
  <c r="W195"/>
  <c r="AA195"/>
  <c r="AC195"/>
  <c r="AD195"/>
  <c r="X195"/>
  <c r="V196"/>
  <c r="Y196"/>
  <c r="N196"/>
  <c r="M196"/>
  <c r="K197"/>
  <c r="Q195"/>
  <c r="R195"/>
  <c r="C297"/>
  <c r="P196"/>
  <c r="O197"/>
  <c r="G296"/>
  <c r="AB195"/>
  <c r="W196"/>
  <c r="AA196"/>
  <c r="AC196"/>
  <c r="AD196"/>
  <c r="S195"/>
  <c r="T195"/>
  <c r="X196"/>
  <c r="N197"/>
  <c r="M197"/>
  <c r="K198"/>
  <c r="V197"/>
  <c r="Y197"/>
  <c r="Q196"/>
  <c r="S196"/>
  <c r="T196"/>
  <c r="C298"/>
  <c r="G297"/>
  <c r="P197"/>
  <c r="O198"/>
  <c r="AB196"/>
  <c r="R196"/>
  <c r="Q197"/>
  <c r="S197"/>
  <c r="T197"/>
  <c r="W197"/>
  <c r="AB197"/>
  <c r="X197"/>
  <c r="V198"/>
  <c r="Y198"/>
  <c r="N198"/>
  <c r="M198"/>
  <c r="K199"/>
  <c r="C299"/>
  <c r="G298"/>
  <c r="P198"/>
  <c r="O199"/>
  <c r="AA197"/>
  <c r="AC197"/>
  <c r="AD197"/>
  <c r="R197"/>
  <c r="V199"/>
  <c r="Y199"/>
  <c r="N199"/>
  <c r="M199"/>
  <c r="K200"/>
  <c r="Q198"/>
  <c r="S198"/>
  <c r="T198"/>
  <c r="X198"/>
  <c r="W198"/>
  <c r="AA198"/>
  <c r="AC198"/>
  <c r="AD198"/>
  <c r="C300"/>
  <c r="G299"/>
  <c r="O200"/>
  <c r="P199"/>
  <c r="R198"/>
  <c r="W199"/>
  <c r="AB199"/>
  <c r="X199"/>
  <c r="AB198"/>
  <c r="N200"/>
  <c r="M200"/>
  <c r="K201"/>
  <c r="V200"/>
  <c r="Y200"/>
  <c r="Q199"/>
  <c r="R199"/>
  <c r="C301"/>
  <c r="O201"/>
  <c r="P200"/>
  <c r="G300"/>
  <c r="S199"/>
  <c r="T199"/>
  <c r="AA199"/>
  <c r="AC199"/>
  <c r="AD199"/>
  <c r="X200"/>
  <c r="Q200"/>
  <c r="S200"/>
  <c r="T200"/>
  <c r="W200"/>
  <c r="AA200"/>
  <c r="AC200"/>
  <c r="AD200"/>
  <c r="V201"/>
  <c r="Y201"/>
  <c r="N201"/>
  <c r="M201"/>
  <c r="K202"/>
  <c r="C302"/>
  <c r="AB200"/>
  <c r="P201"/>
  <c r="O202"/>
  <c r="G301"/>
  <c r="X201"/>
  <c r="W201"/>
  <c r="AA201"/>
  <c r="AC201"/>
  <c r="AD201"/>
  <c r="R200"/>
  <c r="V202"/>
  <c r="Y202"/>
  <c r="K203"/>
  <c r="N202"/>
  <c r="M202"/>
  <c r="Q201"/>
  <c r="S201"/>
  <c r="T201"/>
  <c r="C303"/>
  <c r="G302"/>
  <c r="P202"/>
  <c r="O203"/>
  <c r="AB201"/>
  <c r="R201"/>
  <c r="X202"/>
  <c r="W202"/>
  <c r="AB202"/>
  <c r="N203"/>
  <c r="M203"/>
  <c r="V203"/>
  <c r="Y203"/>
  <c r="K204"/>
  <c r="Q202"/>
  <c r="S202"/>
  <c r="T202"/>
  <c r="C304"/>
  <c r="O204"/>
  <c r="P203"/>
  <c r="G303"/>
  <c r="X203"/>
  <c r="Q203"/>
  <c r="R203"/>
  <c r="W203"/>
  <c r="AA203"/>
  <c r="AC203"/>
  <c r="AD203"/>
  <c r="AA202"/>
  <c r="AC202"/>
  <c r="AD202"/>
  <c r="R202"/>
  <c r="N204"/>
  <c r="M204"/>
  <c r="V204"/>
  <c r="Y204"/>
  <c r="K205"/>
  <c r="C305"/>
  <c r="G304"/>
  <c r="P204"/>
  <c r="O205"/>
  <c r="S203"/>
  <c r="T203"/>
  <c r="AB203"/>
  <c r="X204"/>
  <c r="W204"/>
  <c r="AA204"/>
  <c r="AC204"/>
  <c r="AD204"/>
  <c r="K206"/>
  <c r="N205"/>
  <c r="M205"/>
  <c r="V205"/>
  <c r="Y205"/>
  <c r="Q204"/>
  <c r="R204"/>
  <c r="C306"/>
  <c r="P205"/>
  <c r="O206"/>
  <c r="G305"/>
  <c r="AB204"/>
  <c r="S204"/>
  <c r="T204"/>
  <c r="V206"/>
  <c r="Y206"/>
  <c r="K207"/>
  <c r="N206"/>
  <c r="M206"/>
  <c r="X205"/>
  <c r="W205"/>
  <c r="AB205"/>
  <c r="Q205"/>
  <c r="S205"/>
  <c r="T205"/>
  <c r="C307"/>
  <c r="G306"/>
  <c r="O207"/>
  <c r="P206"/>
  <c r="Q206"/>
  <c r="X206"/>
  <c r="AA205"/>
  <c r="AC205"/>
  <c r="AD205"/>
  <c r="W206"/>
  <c r="V207"/>
  <c r="Y207"/>
  <c r="K208"/>
  <c r="N207"/>
  <c r="M207"/>
  <c r="R205"/>
  <c r="C308"/>
  <c r="X207"/>
  <c r="P207"/>
  <c r="O208"/>
  <c r="W207"/>
  <c r="AB206"/>
  <c r="AA206"/>
  <c r="AC206"/>
  <c r="AD206"/>
  <c r="R206"/>
  <c r="S206"/>
  <c r="T206"/>
  <c r="G307"/>
  <c r="Q207"/>
  <c r="N208"/>
  <c r="M208"/>
  <c r="V208"/>
  <c r="Y208"/>
  <c r="K209"/>
  <c r="C309"/>
  <c r="G308"/>
  <c r="AB207"/>
  <c r="AA207"/>
  <c r="AC207"/>
  <c r="AD207"/>
  <c r="R207"/>
  <c r="S207"/>
  <c r="T207"/>
  <c r="P208"/>
  <c r="O209"/>
  <c r="Q208"/>
  <c r="X208"/>
  <c r="W208"/>
  <c r="AA208"/>
  <c r="AC208"/>
  <c r="AD208"/>
  <c r="V209"/>
  <c r="Y209"/>
  <c r="K210"/>
  <c r="N209"/>
  <c r="M209"/>
  <c r="C310"/>
  <c r="P209"/>
  <c r="O210"/>
  <c r="G309"/>
  <c r="S208"/>
  <c r="T208"/>
  <c r="R208"/>
  <c r="W209"/>
  <c r="AB208"/>
  <c r="X209"/>
  <c r="K211"/>
  <c r="N210"/>
  <c r="M210"/>
  <c r="V210"/>
  <c r="Y210"/>
  <c r="Q209"/>
  <c r="R209"/>
  <c r="C311"/>
  <c r="G310"/>
  <c r="O211"/>
  <c r="P210"/>
  <c r="AB209"/>
  <c r="AA209"/>
  <c r="AC209"/>
  <c r="AD209"/>
  <c r="Q210"/>
  <c r="S209"/>
  <c r="T209"/>
  <c r="N211"/>
  <c r="M211"/>
  <c r="V211"/>
  <c r="Y211"/>
  <c r="K212"/>
  <c r="X210"/>
  <c r="W210"/>
  <c r="AA210"/>
  <c r="AC210"/>
  <c r="AD210"/>
  <c r="C312"/>
  <c r="R210"/>
  <c r="S210"/>
  <c r="T210"/>
  <c r="G311"/>
  <c r="P211"/>
  <c r="O212"/>
  <c r="Q211"/>
  <c r="X211"/>
  <c r="AB210"/>
  <c r="W211"/>
  <c r="AB211"/>
  <c r="K213"/>
  <c r="N212"/>
  <c r="M212"/>
  <c r="V212"/>
  <c r="Y212"/>
  <c r="C313"/>
  <c r="O213"/>
  <c r="P212"/>
  <c r="R211"/>
  <c r="S211"/>
  <c r="T211"/>
  <c r="G312"/>
  <c r="Q212"/>
  <c r="R212"/>
  <c r="AA211"/>
  <c r="AC211"/>
  <c r="AD211"/>
  <c r="X212"/>
  <c r="W212"/>
  <c r="AA212"/>
  <c r="AC212"/>
  <c r="AD212"/>
  <c r="K214"/>
  <c r="V213"/>
  <c r="Y213"/>
  <c r="N213"/>
  <c r="M213"/>
  <c r="C314"/>
  <c r="G313"/>
  <c r="O214"/>
  <c r="P213"/>
  <c r="S212"/>
  <c r="T212"/>
  <c r="AB212"/>
  <c r="K215"/>
  <c r="N214"/>
  <c r="M214"/>
  <c r="V214"/>
  <c r="Y214"/>
  <c r="W213"/>
  <c r="AB213"/>
  <c r="X213"/>
  <c r="Q213"/>
  <c r="S213"/>
  <c r="T213"/>
  <c r="C315"/>
  <c r="AA213"/>
  <c r="AC213"/>
  <c r="AD213"/>
  <c r="G314"/>
  <c r="O215"/>
  <c r="P214"/>
  <c r="X214"/>
  <c r="Q214"/>
  <c r="S214"/>
  <c r="T214"/>
  <c r="V215"/>
  <c r="Y215"/>
  <c r="K216"/>
  <c r="N215"/>
  <c r="M215"/>
  <c r="W214"/>
  <c r="AB214"/>
  <c r="R213"/>
  <c r="C316"/>
  <c r="P215"/>
  <c r="O216"/>
  <c r="G315"/>
  <c r="R214"/>
  <c r="AA214"/>
  <c r="AC214"/>
  <c r="AD214"/>
  <c r="X215"/>
  <c r="W215"/>
  <c r="AA215"/>
  <c r="AC215"/>
  <c r="AD215"/>
  <c r="Q215"/>
  <c r="R215"/>
  <c r="K217"/>
  <c r="V216"/>
  <c r="Y216"/>
  <c r="N216"/>
  <c r="M216"/>
  <c r="C317"/>
  <c r="G316"/>
  <c r="O217"/>
  <c r="P216"/>
  <c r="W216"/>
  <c r="AB216"/>
  <c r="S215"/>
  <c r="T215"/>
  <c r="AB215"/>
  <c r="X216"/>
  <c r="Q216"/>
  <c r="R216"/>
  <c r="K218"/>
  <c r="V217"/>
  <c r="Y217"/>
  <c r="N217"/>
  <c r="M217"/>
  <c r="C318"/>
  <c r="AA216"/>
  <c r="AC216"/>
  <c r="AD216"/>
  <c r="G317"/>
  <c r="P217"/>
  <c r="O218"/>
  <c r="S216"/>
  <c r="T216"/>
  <c r="N218"/>
  <c r="M218"/>
  <c r="K219"/>
  <c r="V218"/>
  <c r="Y218"/>
  <c r="W217"/>
  <c r="AB217"/>
  <c r="Q217"/>
  <c r="R217"/>
  <c r="X217"/>
  <c r="C319"/>
  <c r="P218"/>
  <c r="X218"/>
  <c r="O219"/>
  <c r="G318"/>
  <c r="S217"/>
  <c r="T217"/>
  <c r="Q218"/>
  <c r="S218"/>
  <c r="T218"/>
  <c r="AA217"/>
  <c r="AC217"/>
  <c r="AD217"/>
  <c r="K220"/>
  <c r="V219"/>
  <c r="Y219"/>
  <c r="N219"/>
  <c r="M219"/>
  <c r="W218"/>
  <c r="AA218"/>
  <c r="AC218"/>
  <c r="AD218"/>
  <c r="C320"/>
  <c r="G319"/>
  <c r="P219"/>
  <c r="O220"/>
  <c r="R218"/>
  <c r="AB218"/>
  <c r="N220"/>
  <c r="M220"/>
  <c r="K221"/>
  <c r="V220"/>
  <c r="Y220"/>
  <c r="X219"/>
  <c r="Q219"/>
  <c r="R219"/>
  <c r="W219"/>
  <c r="AB219"/>
  <c r="C321"/>
  <c r="P220"/>
  <c r="W220"/>
  <c r="O221"/>
  <c r="G320"/>
  <c r="S219"/>
  <c r="T219"/>
  <c r="AA219"/>
  <c r="AC219"/>
  <c r="AD219"/>
  <c r="X220"/>
  <c r="Q220"/>
  <c r="R220"/>
  <c r="V221"/>
  <c r="Y221"/>
  <c r="N221"/>
  <c r="M221"/>
  <c r="K222"/>
  <c r="C322"/>
  <c r="P221"/>
  <c r="O222"/>
  <c r="G321"/>
  <c r="AB220"/>
  <c r="AA220"/>
  <c r="AC220"/>
  <c r="AD220"/>
  <c r="S220"/>
  <c r="T220"/>
  <c r="W221"/>
  <c r="AA221"/>
  <c r="AC221"/>
  <c r="AD221"/>
  <c r="X221"/>
  <c r="V222"/>
  <c r="Y222"/>
  <c r="N222"/>
  <c r="M222"/>
  <c r="K223"/>
  <c r="Q221"/>
  <c r="R221"/>
  <c r="C323"/>
  <c r="G322"/>
  <c r="P222"/>
  <c r="X222"/>
  <c r="W222"/>
  <c r="O223"/>
  <c r="S221"/>
  <c r="T221"/>
  <c r="AB221"/>
  <c r="Q222"/>
  <c r="S222"/>
  <c r="T222"/>
  <c r="V223"/>
  <c r="Y223"/>
  <c r="N223"/>
  <c r="M223"/>
  <c r="K224"/>
  <c r="C324"/>
  <c r="P223"/>
  <c r="O224"/>
  <c r="AA222"/>
  <c r="AC222"/>
  <c r="AD222"/>
  <c r="AB222"/>
  <c r="G323"/>
  <c r="R222"/>
  <c r="X223"/>
  <c r="Q223"/>
  <c r="S223"/>
  <c r="T223"/>
  <c r="W223"/>
  <c r="AA223"/>
  <c r="AC223"/>
  <c r="AD223"/>
  <c r="V224"/>
  <c r="Y224"/>
  <c r="N224"/>
  <c r="M224"/>
  <c r="K225"/>
  <c r="C325"/>
  <c r="X224"/>
  <c r="P224"/>
  <c r="O225"/>
  <c r="G324"/>
  <c r="Q224"/>
  <c r="W224"/>
  <c r="AA224"/>
  <c r="AC224"/>
  <c r="AD224"/>
  <c r="AB223"/>
  <c r="R223"/>
  <c r="N225"/>
  <c r="M225"/>
  <c r="V225"/>
  <c r="Y225"/>
  <c r="K226"/>
  <c r="C326"/>
  <c r="P225"/>
  <c r="O226"/>
  <c r="G325"/>
  <c r="R224"/>
  <c r="S224"/>
  <c r="T224"/>
  <c r="AB224"/>
  <c r="Q225"/>
  <c r="S225"/>
  <c r="T225"/>
  <c r="K227"/>
  <c r="V226"/>
  <c r="Y226"/>
  <c r="N226"/>
  <c r="M226"/>
  <c r="W225"/>
  <c r="AA225"/>
  <c r="AC225"/>
  <c r="AD225"/>
  <c r="X225"/>
  <c r="C327"/>
  <c r="G326"/>
  <c r="P226"/>
  <c r="O227"/>
  <c r="R225"/>
  <c r="AB225"/>
  <c r="V227"/>
  <c r="Y227"/>
  <c r="K228"/>
  <c r="N227"/>
  <c r="M227"/>
  <c r="Q226"/>
  <c r="R226"/>
  <c r="W226"/>
  <c r="AA226"/>
  <c r="AC226"/>
  <c r="AD226"/>
  <c r="X226"/>
  <c r="C328"/>
  <c r="G327"/>
  <c r="P227"/>
  <c r="O228"/>
  <c r="X227"/>
  <c r="W227"/>
  <c r="AB227"/>
  <c r="S226"/>
  <c r="T226"/>
  <c r="Q227"/>
  <c r="R227"/>
  <c r="AB226"/>
  <c r="K229"/>
  <c r="V228"/>
  <c r="Y228"/>
  <c r="N228"/>
  <c r="M228"/>
  <c r="C329"/>
  <c r="P228"/>
  <c r="O229"/>
  <c r="G328"/>
  <c r="AA227"/>
  <c r="AC227"/>
  <c r="AD227"/>
  <c r="S227"/>
  <c r="T227"/>
  <c r="N229"/>
  <c r="M229"/>
  <c r="K230"/>
  <c r="V229"/>
  <c r="Y229"/>
  <c r="X228"/>
  <c r="Q228"/>
  <c r="S228"/>
  <c r="T228"/>
  <c r="W228"/>
  <c r="AB228"/>
  <c r="C330"/>
  <c r="P229"/>
  <c r="O230"/>
  <c r="G329"/>
  <c r="R228"/>
  <c r="Q229"/>
  <c r="R229"/>
  <c r="V230"/>
  <c r="Y230"/>
  <c r="N230"/>
  <c r="M230"/>
  <c r="K231"/>
  <c r="AA228"/>
  <c r="AC228"/>
  <c r="AD228"/>
  <c r="W229"/>
  <c r="AB229"/>
  <c r="X229"/>
  <c r="C331"/>
  <c r="AA229"/>
  <c r="AC229"/>
  <c r="AD2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P230"/>
  <c r="O231"/>
  <c r="X230"/>
  <c r="W230"/>
  <c r="AB230"/>
  <c r="S229"/>
  <c r="T229"/>
  <c r="V231"/>
  <c r="Y231"/>
  <c r="N231"/>
  <c r="M231"/>
  <c r="K232"/>
  <c r="Q230"/>
  <c r="S230"/>
  <c r="T230"/>
  <c r="C332"/>
  <c r="P231"/>
  <c r="O232"/>
  <c r="W231"/>
  <c r="AA230"/>
  <c r="AC230"/>
  <c r="AD230"/>
  <c r="X231"/>
  <c r="R230"/>
  <c r="K233"/>
  <c r="V232"/>
  <c r="Y232"/>
  <c r="N232"/>
  <c r="M232"/>
  <c r="Q231"/>
  <c r="S231"/>
  <c r="T231"/>
  <c r="C333"/>
  <c r="AA231"/>
  <c r="AC231"/>
  <c r="AD231"/>
  <c r="AB231"/>
  <c r="P232"/>
  <c r="O233"/>
  <c r="R231"/>
  <c r="K234"/>
  <c r="V233"/>
  <c r="Y233"/>
  <c r="N233"/>
  <c r="M233"/>
  <c r="Q232"/>
  <c r="S232"/>
  <c r="T232"/>
  <c r="X232"/>
  <c r="W232"/>
  <c r="AB232"/>
  <c r="C334"/>
  <c r="P233"/>
  <c r="O234"/>
  <c r="R232"/>
  <c r="AA232"/>
  <c r="AC232"/>
  <c r="AD232"/>
  <c r="N234"/>
  <c r="M234"/>
  <c r="K235"/>
  <c r="V234"/>
  <c r="Y234"/>
  <c r="W233"/>
  <c r="AA233"/>
  <c r="AC233"/>
  <c r="AD233"/>
  <c r="X233"/>
  <c r="Q233"/>
  <c r="R233"/>
  <c r="C335"/>
  <c r="X234"/>
  <c r="P234"/>
  <c r="O235"/>
  <c r="S233"/>
  <c r="T233"/>
  <c r="AB233"/>
  <c r="Q234"/>
  <c r="R234"/>
  <c r="W234"/>
  <c r="AB234"/>
  <c r="N235"/>
  <c r="M235"/>
  <c r="K236"/>
  <c r="V235"/>
  <c r="Y235"/>
  <c r="C336"/>
  <c r="P235"/>
  <c r="O236"/>
  <c r="X235"/>
  <c r="S234"/>
  <c r="T234"/>
  <c r="AA234"/>
  <c r="AC234"/>
  <c r="AD234"/>
  <c r="Q235"/>
  <c r="S235"/>
  <c r="T235"/>
  <c r="V236"/>
  <c r="Y236"/>
  <c r="N236"/>
  <c r="M236"/>
  <c r="K237"/>
  <c r="W235"/>
  <c r="AA235"/>
  <c r="AC235"/>
  <c r="AD235"/>
  <c r="C337"/>
  <c r="P236"/>
  <c r="W236"/>
  <c r="O237"/>
  <c r="R235"/>
  <c r="AB235"/>
  <c r="X236"/>
  <c r="Q236"/>
  <c r="S236"/>
  <c r="T236"/>
  <c r="K238"/>
  <c r="V237"/>
  <c r="Y237"/>
  <c r="N237"/>
  <c r="M237"/>
  <c r="C338"/>
  <c r="P237"/>
  <c r="O238"/>
  <c r="AA236"/>
  <c r="AC236"/>
  <c r="AD236"/>
  <c r="AB236"/>
  <c r="X237"/>
  <c r="R236"/>
  <c r="W237"/>
  <c r="AA237"/>
  <c r="AC237"/>
  <c r="AD237"/>
  <c r="N238"/>
  <c r="M238"/>
  <c r="V238"/>
  <c r="Y238"/>
  <c r="K239"/>
  <c r="Q237"/>
  <c r="S237"/>
  <c r="T237"/>
  <c r="C339"/>
  <c r="P238"/>
  <c r="O239"/>
  <c r="AB237"/>
  <c r="W238"/>
  <c r="AA238"/>
  <c r="AC238"/>
  <c r="AD238"/>
  <c r="R237"/>
  <c r="X238"/>
  <c r="N239"/>
  <c r="M239"/>
  <c r="V239"/>
  <c r="Y239"/>
  <c r="K240"/>
  <c r="Q238"/>
  <c r="S238"/>
  <c r="T238"/>
  <c r="C340"/>
  <c r="P239"/>
  <c r="O240"/>
  <c r="X239"/>
  <c r="R238"/>
  <c r="AB238"/>
  <c r="Q239"/>
  <c r="R239"/>
  <c r="N240"/>
  <c r="M240"/>
  <c r="V240"/>
  <c r="Y240"/>
  <c r="K241"/>
  <c r="W239"/>
  <c r="AA239"/>
  <c r="AC239"/>
  <c r="AD239"/>
  <c r="C341"/>
  <c r="P240"/>
  <c r="O241"/>
  <c r="AB239"/>
  <c r="S239"/>
  <c r="T239"/>
  <c r="Q240"/>
  <c r="R240"/>
  <c r="W240"/>
  <c r="AB240"/>
  <c r="K242"/>
  <c r="V241"/>
  <c r="Y241"/>
  <c r="N241"/>
  <c r="M241"/>
  <c r="X240"/>
  <c r="C342"/>
  <c r="P241"/>
  <c r="O242"/>
  <c r="AA240"/>
  <c r="AC240"/>
  <c r="AD240"/>
  <c r="S240"/>
  <c r="T240"/>
  <c r="K243"/>
  <c r="V242"/>
  <c r="Y242"/>
  <c r="N242"/>
  <c r="M242"/>
  <c r="X241"/>
  <c r="Q241"/>
  <c r="S241"/>
  <c r="T241"/>
  <c r="W241"/>
  <c r="AA241"/>
  <c r="AC241"/>
  <c r="AD241"/>
  <c r="C343"/>
  <c r="P242"/>
  <c r="O243"/>
  <c r="R241"/>
  <c r="X242"/>
  <c r="AB241"/>
  <c r="N243"/>
  <c r="M243"/>
  <c r="V243"/>
  <c r="Y243"/>
  <c r="K244"/>
  <c r="Q242"/>
  <c r="S242"/>
  <c r="T242"/>
  <c r="W242"/>
  <c r="AB242"/>
  <c r="C344"/>
  <c r="P243"/>
  <c r="W243"/>
  <c r="X243"/>
  <c r="O244"/>
  <c r="R242"/>
  <c r="AA242"/>
  <c r="AC242"/>
  <c r="AD242"/>
  <c r="N244"/>
  <c r="M244"/>
  <c r="V244"/>
  <c r="Y244"/>
  <c r="K245"/>
  <c r="Q243"/>
  <c r="S243"/>
  <c r="T243"/>
  <c r="C345"/>
  <c r="P244"/>
  <c r="O245"/>
  <c r="AA243"/>
  <c r="AC243"/>
  <c r="AD243"/>
  <c r="AB243"/>
  <c r="X244"/>
  <c r="R243"/>
  <c r="Q244"/>
  <c r="R244"/>
  <c r="K246"/>
  <c r="N245"/>
  <c r="M245"/>
  <c r="V245"/>
  <c r="Y245"/>
  <c r="W244"/>
  <c r="AB244"/>
  <c r="C346"/>
  <c r="P245"/>
  <c r="O246"/>
  <c r="AA244"/>
  <c r="AC244"/>
  <c r="AD244"/>
  <c r="S244"/>
  <c r="T244"/>
  <c r="Q245"/>
  <c r="R245"/>
  <c r="X245"/>
  <c r="W245"/>
  <c r="AA245"/>
  <c r="AC245"/>
  <c r="AD245"/>
  <c r="K247"/>
  <c r="N246"/>
  <c r="M246"/>
  <c r="V246"/>
  <c r="Y246"/>
  <c r="C347"/>
  <c r="P246"/>
  <c r="O247"/>
  <c r="S245"/>
  <c r="T245"/>
  <c r="AB245"/>
  <c r="W246"/>
  <c r="AB246"/>
  <c r="Q246"/>
  <c r="R246"/>
  <c r="X246"/>
  <c r="N247"/>
  <c r="M247"/>
  <c r="V247"/>
  <c r="Y247"/>
  <c r="K248"/>
  <c r="C348"/>
  <c r="P247"/>
  <c r="O248"/>
  <c r="Q247"/>
  <c r="S247"/>
  <c r="T247"/>
  <c r="S246"/>
  <c r="T246"/>
  <c r="AA246"/>
  <c r="AC246"/>
  <c r="AD246"/>
  <c r="W247"/>
  <c r="AB247"/>
  <c r="V248"/>
  <c r="Y248"/>
  <c r="K249"/>
  <c r="N248"/>
  <c r="M248"/>
  <c r="X247"/>
  <c r="C349"/>
  <c r="P248"/>
  <c r="O249"/>
  <c r="R247"/>
  <c r="AA247"/>
  <c r="AC247"/>
  <c r="AD247"/>
  <c r="Q248"/>
  <c r="R248"/>
  <c r="W248"/>
  <c r="AA248"/>
  <c r="AC248"/>
  <c r="AD248"/>
  <c r="X248"/>
  <c r="V249"/>
  <c r="Y249"/>
  <c r="K250"/>
  <c r="N249"/>
  <c r="M249"/>
  <c r="C350"/>
  <c r="P249"/>
  <c r="O250"/>
  <c r="S248"/>
  <c r="T248"/>
  <c r="W249"/>
  <c r="AA249"/>
  <c r="AC249"/>
  <c r="AD249"/>
  <c r="X249"/>
  <c r="AB248"/>
  <c r="K251"/>
  <c r="N250"/>
  <c r="M250"/>
  <c r="V250"/>
  <c r="Y250"/>
  <c r="Q249"/>
  <c r="S249"/>
  <c r="T249"/>
  <c r="C351"/>
  <c r="P250"/>
  <c r="O251"/>
  <c r="AB249"/>
  <c r="R249"/>
  <c r="V251"/>
  <c r="Y251"/>
  <c r="K252"/>
  <c r="N251"/>
  <c r="M251"/>
  <c r="W250"/>
  <c r="AA250"/>
  <c r="AC250"/>
  <c r="AD250"/>
  <c r="X250"/>
  <c r="Q250"/>
  <c r="R250"/>
  <c r="C352"/>
  <c r="P251"/>
  <c r="O252"/>
  <c r="W251"/>
  <c r="AB251"/>
  <c r="X251"/>
  <c r="AB250"/>
  <c r="S250"/>
  <c r="T250"/>
  <c r="Q251"/>
  <c r="S251"/>
  <c r="T251"/>
  <c r="V252"/>
  <c r="Y252"/>
  <c r="K253"/>
  <c r="N252"/>
  <c r="M252"/>
  <c r="C353"/>
  <c r="P252"/>
  <c r="O253"/>
  <c r="AA251"/>
  <c r="AC251"/>
  <c r="AD251"/>
  <c r="R251"/>
  <c r="W252"/>
  <c r="AA252"/>
  <c r="AC252"/>
  <c r="AD252"/>
  <c r="K254"/>
  <c r="N253"/>
  <c r="M253"/>
  <c r="V253"/>
  <c r="Y253"/>
  <c r="X252"/>
  <c r="Q252"/>
  <c r="R252"/>
  <c r="C354"/>
  <c r="P253"/>
  <c r="X253"/>
  <c r="O254"/>
  <c r="S252"/>
  <c r="T252"/>
  <c r="Q253"/>
  <c r="R253"/>
  <c r="W253"/>
  <c r="AB253"/>
  <c r="AB252"/>
  <c r="K255"/>
  <c r="N254"/>
  <c r="M254"/>
  <c r="V254"/>
  <c r="Y254"/>
  <c r="C355"/>
  <c r="P254"/>
  <c r="O255"/>
  <c r="S253"/>
  <c r="T253"/>
  <c r="AA253"/>
  <c r="AC253"/>
  <c r="AD253"/>
  <c r="X254"/>
  <c r="W254"/>
  <c r="AB254"/>
  <c r="K256"/>
  <c r="N255"/>
  <c r="M255"/>
  <c r="V255"/>
  <c r="Y255"/>
  <c r="Q254"/>
  <c r="S254"/>
  <c r="T254"/>
  <c r="C356"/>
  <c r="P255"/>
  <c r="O256"/>
  <c r="W255"/>
  <c r="R254"/>
  <c r="AA254"/>
  <c r="AC254"/>
  <c r="AD254"/>
  <c r="K257"/>
  <c r="N256"/>
  <c r="M256"/>
  <c r="V256"/>
  <c r="Y256"/>
  <c r="X255"/>
  <c r="Q255"/>
  <c r="R255"/>
  <c r="C357"/>
  <c r="P256"/>
  <c r="O257"/>
  <c r="AB255"/>
  <c r="AA255"/>
  <c r="AC255"/>
  <c r="AD255"/>
  <c r="S255"/>
  <c r="T255"/>
  <c r="W256"/>
  <c r="AA256"/>
  <c r="AC256"/>
  <c r="AD256"/>
  <c r="N257"/>
  <c r="M257"/>
  <c r="V257"/>
  <c r="Y257"/>
  <c r="K258"/>
  <c r="X256"/>
  <c r="Q256"/>
  <c r="S256"/>
  <c r="T256"/>
  <c r="C358"/>
  <c r="P257"/>
  <c r="O258"/>
  <c r="AB256"/>
  <c r="Q257"/>
  <c r="R257"/>
  <c r="R256"/>
  <c r="V258"/>
  <c r="Y258"/>
  <c r="K259"/>
  <c r="N258"/>
  <c r="M258"/>
  <c r="W257"/>
  <c r="AA257"/>
  <c r="AC257"/>
  <c r="AD257"/>
  <c r="X257"/>
  <c r="C359"/>
  <c r="P258"/>
  <c r="O259"/>
  <c r="S257"/>
  <c r="T257"/>
  <c r="Q258"/>
  <c r="S258"/>
  <c r="T258"/>
  <c r="X258"/>
  <c r="AB257"/>
  <c r="W258"/>
  <c r="AB258"/>
  <c r="N259"/>
  <c r="M259"/>
  <c r="V259"/>
  <c r="Y259"/>
  <c r="K260"/>
  <c r="C360"/>
  <c r="P259"/>
  <c r="O260"/>
  <c r="R258"/>
  <c r="AA258"/>
  <c r="AC258"/>
  <c r="AD258"/>
  <c r="Q259"/>
  <c r="S259"/>
  <c r="T259"/>
  <c r="X259"/>
  <c r="N260"/>
  <c r="M260"/>
  <c r="V260"/>
  <c r="Y260"/>
  <c r="K261"/>
  <c r="W259"/>
  <c r="AB259"/>
  <c r="C361"/>
  <c r="P260"/>
  <c r="O261"/>
  <c r="R259"/>
  <c r="AA259"/>
  <c r="AC259"/>
  <c r="AD259"/>
  <c r="X260"/>
  <c r="K262"/>
  <c r="N261"/>
  <c r="M261"/>
  <c r="V261"/>
  <c r="Y261"/>
  <c r="Q260"/>
  <c r="S260"/>
  <c r="T260"/>
  <c r="W260"/>
  <c r="AB260"/>
  <c r="C362"/>
  <c r="P261"/>
  <c r="O262"/>
  <c r="X261"/>
  <c r="AA260"/>
  <c r="AC260"/>
  <c r="AD260"/>
  <c r="R260"/>
  <c r="V262"/>
  <c r="Y262"/>
  <c r="K263"/>
  <c r="N262"/>
  <c r="M262"/>
  <c r="Q261"/>
  <c r="S261"/>
  <c r="T261"/>
  <c r="W261"/>
  <c r="AB261"/>
  <c r="C363"/>
  <c r="P262"/>
  <c r="O263"/>
  <c r="R261"/>
  <c r="AA261"/>
  <c r="AC261"/>
  <c r="AD261"/>
  <c r="W262"/>
  <c r="AA262"/>
  <c r="AC262"/>
  <c r="AD262"/>
  <c r="X262"/>
  <c r="Q262"/>
  <c r="V263"/>
  <c r="Y263"/>
  <c r="N263"/>
  <c r="M263"/>
  <c r="K264"/>
  <c r="C364"/>
  <c r="P263"/>
  <c r="O264"/>
  <c r="S262"/>
  <c r="T262"/>
  <c r="R262"/>
  <c r="AB262"/>
  <c r="W263"/>
  <c r="AB263"/>
  <c r="Q263"/>
  <c r="R263"/>
  <c r="X263"/>
  <c r="V264"/>
  <c r="Y264"/>
  <c r="N264"/>
  <c r="M264"/>
  <c r="K265"/>
  <c r="C365"/>
  <c r="P264"/>
  <c r="W264"/>
  <c r="X264"/>
  <c r="O265"/>
  <c r="Q264"/>
  <c r="S264"/>
  <c r="T264"/>
  <c r="AA263"/>
  <c r="AC263"/>
  <c r="AD263"/>
  <c r="S263"/>
  <c r="T263"/>
  <c r="K266"/>
  <c r="V265"/>
  <c r="Y265"/>
  <c r="N265"/>
  <c r="M265"/>
  <c r="C366"/>
  <c r="P265"/>
  <c r="O266"/>
  <c r="AA264"/>
  <c r="AC264"/>
  <c r="AD264"/>
  <c r="AB264"/>
  <c r="R264"/>
  <c r="K267"/>
  <c r="V266"/>
  <c r="Y266"/>
  <c r="N266"/>
  <c r="M266"/>
  <c r="X265"/>
  <c r="W265"/>
  <c r="AA265"/>
  <c r="AC265"/>
  <c r="AD265"/>
  <c r="Q265"/>
  <c r="S265"/>
  <c r="T265"/>
  <c r="C367"/>
  <c r="P266"/>
  <c r="O267"/>
  <c r="AB265"/>
  <c r="V267"/>
  <c r="Y267"/>
  <c r="N267"/>
  <c r="M267"/>
  <c r="K268"/>
  <c r="W266"/>
  <c r="AA266"/>
  <c r="AC266"/>
  <c r="AD266"/>
  <c r="R265"/>
  <c r="Q266"/>
  <c r="S266"/>
  <c r="T266"/>
  <c r="X266"/>
  <c r="C368"/>
  <c r="P267"/>
  <c r="O268"/>
  <c r="W267"/>
  <c r="X267"/>
  <c r="AB266"/>
  <c r="R266"/>
  <c r="V268"/>
  <c r="Y268"/>
  <c r="N268"/>
  <c r="M268"/>
  <c r="K269"/>
  <c r="Q267"/>
  <c r="R267"/>
  <c r="C369"/>
  <c r="P268"/>
  <c r="O269"/>
  <c r="AA267"/>
  <c r="AC267"/>
  <c r="AD267"/>
  <c r="AB267"/>
  <c r="S267"/>
  <c r="T267"/>
  <c r="W268"/>
  <c r="AB268"/>
  <c r="K270"/>
  <c r="V269"/>
  <c r="Y269"/>
  <c r="N269"/>
  <c r="M269"/>
  <c r="X268"/>
  <c r="Q268"/>
  <c r="S268"/>
  <c r="T268"/>
  <c r="C370"/>
  <c r="P269"/>
  <c r="W269"/>
  <c r="O270"/>
  <c r="R268"/>
  <c r="AA268"/>
  <c r="AC268"/>
  <c r="AD268"/>
  <c r="X269"/>
  <c r="Q269"/>
  <c r="R269"/>
  <c r="V270"/>
  <c r="Y270"/>
  <c r="N270"/>
  <c r="M270"/>
  <c r="K271"/>
  <c r="C371"/>
  <c r="AB269"/>
  <c r="AA269"/>
  <c r="AC269"/>
  <c r="AD269"/>
  <c r="P270"/>
  <c r="O271"/>
  <c r="W270"/>
  <c r="Q270"/>
  <c r="R270"/>
  <c r="S269"/>
  <c r="T269"/>
  <c r="X270"/>
  <c r="V271"/>
  <c r="Y271"/>
  <c r="K272"/>
  <c r="N271"/>
  <c r="M271"/>
  <c r="C372"/>
  <c r="P271"/>
  <c r="O272"/>
  <c r="AA270"/>
  <c r="AC270"/>
  <c r="AD270"/>
  <c r="AB270"/>
  <c r="S270"/>
  <c r="T270"/>
  <c r="W271"/>
  <c r="X271"/>
  <c r="Q271"/>
  <c r="S271"/>
  <c r="T271"/>
  <c r="N272"/>
  <c r="M272"/>
  <c r="K273"/>
  <c r="V272"/>
  <c r="Y272"/>
  <c r="C373"/>
  <c r="P272"/>
  <c r="O273"/>
  <c r="AA271"/>
  <c r="AC271"/>
  <c r="AD271"/>
  <c r="AB271"/>
  <c r="R271"/>
  <c r="X272"/>
  <c r="W272"/>
  <c r="AB272"/>
  <c r="V273"/>
  <c r="Y273"/>
  <c r="N273"/>
  <c r="M273"/>
  <c r="K274"/>
  <c r="Q272"/>
  <c r="R272"/>
  <c r="C374"/>
  <c r="P273"/>
  <c r="O274"/>
  <c r="W273"/>
  <c r="AB273"/>
  <c r="S272"/>
  <c r="T272"/>
  <c r="AA272"/>
  <c r="AC272"/>
  <c r="AD272"/>
  <c r="Q273"/>
  <c r="S273"/>
  <c r="T273"/>
  <c r="V274"/>
  <c r="Y274"/>
  <c r="N274"/>
  <c r="M274"/>
  <c r="K275"/>
  <c r="X273"/>
  <c r="C375"/>
  <c r="P274"/>
  <c r="X274"/>
  <c r="O275"/>
  <c r="AA273"/>
  <c r="AC273"/>
  <c r="AD273"/>
  <c r="R273"/>
  <c r="Q274"/>
  <c r="S274"/>
  <c r="T274"/>
  <c r="W274"/>
  <c r="AB274"/>
  <c r="V275"/>
  <c r="Y275"/>
  <c r="N275"/>
  <c r="M275"/>
  <c r="K276"/>
  <c r="C376"/>
  <c r="P275"/>
  <c r="O276"/>
  <c r="AA274"/>
  <c r="AC274"/>
  <c r="AD274"/>
  <c r="R274"/>
  <c r="W275"/>
  <c r="AB275"/>
  <c r="X275"/>
  <c r="K277"/>
  <c r="V276"/>
  <c r="Y276"/>
  <c r="N276"/>
  <c r="M276"/>
  <c r="Q275"/>
  <c r="R275"/>
  <c r="C377"/>
  <c r="P276"/>
  <c r="O277"/>
  <c r="AA275"/>
  <c r="AC275"/>
  <c r="AD275"/>
  <c r="S275"/>
  <c r="T275"/>
  <c r="V277"/>
  <c r="Y277"/>
  <c r="N277"/>
  <c r="M277"/>
  <c r="K278"/>
  <c r="W276"/>
  <c r="AB276"/>
  <c r="X276"/>
  <c r="Q276"/>
  <c r="S276"/>
  <c r="T276"/>
  <c r="C378"/>
  <c r="P277"/>
  <c r="X277"/>
  <c r="O278"/>
  <c r="W277"/>
  <c r="AA277"/>
  <c r="AC277"/>
  <c r="AD277"/>
  <c r="AA276"/>
  <c r="AC276"/>
  <c r="AD276"/>
  <c r="N278"/>
  <c r="M278"/>
  <c r="K279"/>
  <c r="V278"/>
  <c r="Y278"/>
  <c r="R276"/>
  <c r="Q277"/>
  <c r="S277"/>
  <c r="T277"/>
  <c r="C379"/>
  <c r="P278"/>
  <c r="O279"/>
  <c r="AB277"/>
  <c r="Q278"/>
  <c r="S278"/>
  <c r="T278"/>
  <c r="R277"/>
  <c r="X278"/>
  <c r="W278"/>
  <c r="AB278"/>
  <c r="V279"/>
  <c r="Y279"/>
  <c r="N279"/>
  <c r="M279"/>
  <c r="K280"/>
  <c r="C380"/>
  <c r="P279"/>
  <c r="O280"/>
  <c r="R278"/>
  <c r="AA278"/>
  <c r="AC278"/>
  <c r="AD278"/>
  <c r="W279"/>
  <c r="AB279"/>
  <c r="X279"/>
  <c r="V280"/>
  <c r="Y280"/>
  <c r="N280"/>
  <c r="M280"/>
  <c r="K281"/>
  <c r="Q279"/>
  <c r="R279"/>
  <c r="C381"/>
  <c r="P280"/>
  <c r="O281"/>
  <c r="S279"/>
  <c r="T279"/>
  <c r="AA279"/>
  <c r="AC279"/>
  <c r="AD279"/>
  <c r="W280"/>
  <c r="AA280"/>
  <c r="AC280"/>
  <c r="AD280"/>
  <c r="X280"/>
  <c r="N281"/>
  <c r="M281"/>
  <c r="K282"/>
  <c r="V281"/>
  <c r="Y281"/>
  <c r="Q280"/>
  <c r="S280"/>
  <c r="T280"/>
  <c r="C382"/>
  <c r="P281"/>
  <c r="O282"/>
  <c r="AB280"/>
  <c r="Q281"/>
  <c r="S281"/>
  <c r="T281"/>
  <c r="W281"/>
  <c r="AA281"/>
  <c r="AC281"/>
  <c r="AD281"/>
  <c r="R280"/>
  <c r="X281"/>
  <c r="N282"/>
  <c r="M282"/>
  <c r="K283"/>
  <c r="V282"/>
  <c r="Y282"/>
  <c r="C383"/>
  <c r="P282"/>
  <c r="O283"/>
  <c r="R281"/>
  <c r="AB281"/>
  <c r="Q282"/>
  <c r="S282"/>
  <c r="T282"/>
  <c r="V283"/>
  <c r="Y283"/>
  <c r="N283"/>
  <c r="M283"/>
  <c r="K284"/>
  <c r="W282"/>
  <c r="AA282"/>
  <c r="AC282"/>
  <c r="AD282"/>
  <c r="X282"/>
  <c r="C384"/>
  <c r="P283"/>
  <c r="X283"/>
  <c r="O284"/>
  <c r="W283"/>
  <c r="R282"/>
  <c r="AB282"/>
  <c r="V284"/>
  <c r="Y284"/>
  <c r="N284"/>
  <c r="M284"/>
  <c r="K285"/>
  <c r="Q283"/>
  <c r="R283"/>
  <c r="C385"/>
  <c r="P284"/>
  <c r="O285"/>
  <c r="AA283"/>
  <c r="AC283"/>
  <c r="AD283"/>
  <c r="AB283"/>
  <c r="W284"/>
  <c r="AB284"/>
  <c r="X284"/>
  <c r="S283"/>
  <c r="T283"/>
  <c r="K286"/>
  <c r="V285"/>
  <c r="Y285"/>
  <c r="N285"/>
  <c r="M285"/>
  <c r="Q284"/>
  <c r="R284"/>
  <c r="C386"/>
  <c r="P285"/>
  <c r="O286"/>
  <c r="AA284"/>
  <c r="AC284"/>
  <c r="AD284"/>
  <c r="S284"/>
  <c r="T284"/>
  <c r="K287"/>
  <c r="V286"/>
  <c r="Y286"/>
  <c r="N286"/>
  <c r="M286"/>
  <c r="X285"/>
  <c r="Q285"/>
  <c r="R285"/>
  <c r="W285"/>
  <c r="AB285"/>
  <c r="C387"/>
  <c r="P286"/>
  <c r="O287"/>
  <c r="S285"/>
  <c r="T285"/>
  <c r="N287"/>
  <c r="M287"/>
  <c r="K288"/>
  <c r="V287"/>
  <c r="Y287"/>
  <c r="X286"/>
  <c r="AA285"/>
  <c r="AC285"/>
  <c r="AD285"/>
  <c r="Q286"/>
  <c r="S286"/>
  <c r="T286"/>
  <c r="W286"/>
  <c r="AB286"/>
  <c r="C388"/>
  <c r="P287"/>
  <c r="O288"/>
  <c r="W287"/>
  <c r="Q287"/>
  <c r="S287"/>
  <c r="T287"/>
  <c r="R286"/>
  <c r="X287"/>
  <c r="AA286"/>
  <c r="AC286"/>
  <c r="AD286"/>
  <c r="V288"/>
  <c r="Y288"/>
  <c r="N288"/>
  <c r="M288"/>
  <c r="K289"/>
  <c r="C389"/>
  <c r="AB287"/>
  <c r="AA287"/>
  <c r="AC287"/>
  <c r="AD287"/>
  <c r="P288"/>
  <c r="O289"/>
  <c r="R287"/>
  <c r="W288"/>
  <c r="AB288"/>
  <c r="X288"/>
  <c r="Q288"/>
  <c r="R288"/>
  <c r="N289"/>
  <c r="M289"/>
  <c r="K290"/>
  <c r="V289"/>
  <c r="Y289"/>
  <c r="C390"/>
  <c r="P289"/>
  <c r="O290"/>
  <c r="AA288"/>
  <c r="AC288"/>
  <c r="AD288"/>
  <c r="S288"/>
  <c r="T288"/>
  <c r="W289"/>
  <c r="AA289"/>
  <c r="AC289"/>
  <c r="AD289"/>
  <c r="X289"/>
  <c r="V290"/>
  <c r="Y290"/>
  <c r="N290"/>
  <c r="M290"/>
  <c r="K291"/>
  <c r="Q289"/>
  <c r="R289"/>
  <c r="C391"/>
  <c r="P290"/>
  <c r="O291"/>
  <c r="X290"/>
  <c r="AB289"/>
  <c r="S289"/>
  <c r="T289"/>
  <c r="W290"/>
  <c r="AA290"/>
  <c r="AC290"/>
  <c r="AD290"/>
  <c r="N291"/>
  <c r="M291"/>
  <c r="K292"/>
  <c r="V291"/>
  <c r="Y291"/>
  <c r="Q290"/>
  <c r="R290"/>
  <c r="C392"/>
  <c r="P291"/>
  <c r="O292"/>
  <c r="X291"/>
  <c r="W291"/>
  <c r="AB291"/>
  <c r="S290"/>
  <c r="T290"/>
  <c r="AB290"/>
  <c r="Q291"/>
  <c r="R291"/>
  <c r="N292"/>
  <c r="M292"/>
  <c r="V292"/>
  <c r="Y292"/>
  <c r="K293"/>
  <c r="C393"/>
  <c r="P292"/>
  <c r="O293"/>
  <c r="S291"/>
  <c r="T291"/>
  <c r="AA291"/>
  <c r="AC291"/>
  <c r="AD291"/>
  <c r="V293"/>
  <c r="Y293"/>
  <c r="K294"/>
  <c r="N293"/>
  <c r="M293"/>
  <c r="W292"/>
  <c r="AB292"/>
  <c r="X292"/>
  <c r="Q292"/>
  <c r="R292"/>
  <c r="C394"/>
  <c r="P293"/>
  <c r="O294"/>
  <c r="W293"/>
  <c r="AA293"/>
  <c r="AC293"/>
  <c r="AD293"/>
  <c r="X293"/>
  <c r="AA292"/>
  <c r="AC292"/>
  <c r="AD292"/>
  <c r="Q293"/>
  <c r="S293"/>
  <c r="T293"/>
  <c r="S292"/>
  <c r="T292"/>
  <c r="V294"/>
  <c r="Y294"/>
  <c r="N294"/>
  <c r="M294"/>
  <c r="K295"/>
  <c r="C395"/>
  <c r="P294"/>
  <c r="O295"/>
  <c r="X294"/>
  <c r="AB293"/>
  <c r="W294"/>
  <c r="AA294"/>
  <c r="AC294"/>
  <c r="AD294"/>
  <c r="R293"/>
  <c r="Q294"/>
  <c r="S294"/>
  <c r="T294"/>
  <c r="V295"/>
  <c r="Y295"/>
  <c r="N295"/>
  <c r="M295"/>
  <c r="K296"/>
  <c r="C396"/>
  <c r="P295"/>
  <c r="O296"/>
  <c r="AB294"/>
  <c r="R294"/>
  <c r="Q295"/>
  <c r="R295"/>
  <c r="W295"/>
  <c r="AB295"/>
  <c r="V296"/>
  <c r="Y296"/>
  <c r="N296"/>
  <c r="M296"/>
  <c r="K297"/>
  <c r="X295"/>
  <c r="C397"/>
  <c r="P296"/>
  <c r="O297"/>
  <c r="S295"/>
  <c r="T295"/>
  <c r="AA295"/>
  <c r="AC295"/>
  <c r="AD295"/>
  <c r="W296"/>
  <c r="AB296"/>
  <c r="X296"/>
  <c r="V297"/>
  <c r="Y297"/>
  <c r="N297"/>
  <c r="M297"/>
  <c r="K298"/>
  <c r="Q296"/>
  <c r="R296"/>
  <c r="C398"/>
  <c r="P297"/>
  <c r="W297"/>
  <c r="O298"/>
  <c r="S296"/>
  <c r="T296"/>
  <c r="AA296"/>
  <c r="AC296"/>
  <c r="AD296"/>
  <c r="Q297"/>
  <c r="R297"/>
  <c r="N298"/>
  <c r="M298"/>
  <c r="K299"/>
  <c r="V298"/>
  <c r="Y298"/>
  <c r="X297"/>
  <c r="C399"/>
  <c r="AB297"/>
  <c r="AA297"/>
  <c r="AC297"/>
  <c r="AD297"/>
  <c r="P298"/>
  <c r="O299"/>
  <c r="W298"/>
  <c r="AA298"/>
  <c r="AC298"/>
  <c r="AD298"/>
  <c r="S297"/>
  <c r="T297"/>
  <c r="Q298"/>
  <c r="R298"/>
  <c r="X298"/>
  <c r="K300"/>
  <c r="V299"/>
  <c r="Y299"/>
  <c r="N299"/>
  <c r="M299"/>
  <c r="AB298"/>
  <c r="P299"/>
  <c r="O300"/>
  <c r="Q299"/>
  <c r="R299"/>
  <c r="X299"/>
  <c r="W299"/>
  <c r="AB299"/>
  <c r="S298"/>
  <c r="T298"/>
  <c r="K301"/>
  <c r="V300"/>
  <c r="Y300"/>
  <c r="N300"/>
  <c r="M300"/>
  <c r="P300"/>
  <c r="O301"/>
  <c r="S299"/>
  <c r="T299"/>
  <c r="AA299"/>
  <c r="AC299"/>
  <c r="AD299"/>
  <c r="V301"/>
  <c r="Y301"/>
  <c r="N301"/>
  <c r="M301"/>
  <c r="K302"/>
  <c r="Q300"/>
  <c r="S300"/>
  <c r="T300"/>
  <c r="W300"/>
  <c r="AA300"/>
  <c r="AC300"/>
  <c r="AD300"/>
  <c r="X300"/>
  <c r="P301"/>
  <c r="O302"/>
  <c r="R300"/>
  <c r="X301"/>
  <c r="AB300"/>
  <c r="W301"/>
  <c r="AB301"/>
  <c r="V302"/>
  <c r="Y302"/>
  <c r="N302"/>
  <c r="M302"/>
  <c r="K303"/>
  <c r="Q301"/>
  <c r="R301"/>
  <c r="P302"/>
  <c r="O303"/>
  <c r="W302"/>
  <c r="AB302"/>
  <c r="X302"/>
  <c r="AA301"/>
  <c r="AC301"/>
  <c r="AD301"/>
  <c r="S301"/>
  <c r="T301"/>
  <c r="K304"/>
  <c r="V303"/>
  <c r="Y303"/>
  <c r="N303"/>
  <c r="M303"/>
  <c r="Q302"/>
  <c r="R302"/>
  <c r="P303"/>
  <c r="O304"/>
  <c r="AA302"/>
  <c r="AC302"/>
  <c r="AD302"/>
  <c r="S302"/>
  <c r="T302"/>
  <c r="K305"/>
  <c r="V304"/>
  <c r="Y304"/>
  <c r="N304"/>
  <c r="M304"/>
  <c r="W303"/>
  <c r="AA303"/>
  <c r="AC303"/>
  <c r="AD303"/>
  <c r="X303"/>
  <c r="Q303"/>
  <c r="R303"/>
  <c r="P304"/>
  <c r="O305"/>
  <c r="AB303"/>
  <c r="N305"/>
  <c r="M305"/>
  <c r="V305"/>
  <c r="Y305"/>
  <c r="K306"/>
  <c r="S303"/>
  <c r="T303"/>
  <c r="X304"/>
  <c r="Q304"/>
  <c r="S304"/>
  <c r="T304"/>
  <c r="W304"/>
  <c r="AB304"/>
  <c r="P305"/>
  <c r="O306"/>
  <c r="Q305"/>
  <c r="W305"/>
  <c r="AA305"/>
  <c r="AC305"/>
  <c r="AD305"/>
  <c r="R304"/>
  <c r="V306"/>
  <c r="Y306"/>
  <c r="N306"/>
  <c r="M306"/>
  <c r="K307"/>
  <c r="X305"/>
  <c r="AA304"/>
  <c r="AC304"/>
  <c r="AD304"/>
  <c r="Q306"/>
  <c r="W306"/>
  <c r="P306"/>
  <c r="O307"/>
  <c r="S305"/>
  <c r="T305"/>
  <c r="R305"/>
  <c r="AB305"/>
  <c r="V307"/>
  <c r="Y307"/>
  <c r="N307"/>
  <c r="M307"/>
  <c r="K308"/>
  <c r="X306"/>
  <c r="R306"/>
  <c r="S306"/>
  <c r="T306"/>
  <c r="P307"/>
  <c r="O308"/>
  <c r="AA306"/>
  <c r="AC306"/>
  <c r="AD306"/>
  <c r="AB306"/>
  <c r="X307"/>
  <c r="W307"/>
  <c r="AA307"/>
  <c r="AC307"/>
  <c r="AD307"/>
  <c r="N308"/>
  <c r="M308"/>
  <c r="V308"/>
  <c r="Y308"/>
  <c r="K309"/>
  <c r="Q307"/>
  <c r="S307"/>
  <c r="T307"/>
  <c r="P308"/>
  <c r="O309"/>
  <c r="AB307"/>
  <c r="R307"/>
  <c r="Q308"/>
  <c r="R308"/>
  <c r="K310"/>
  <c r="V309"/>
  <c r="Y309"/>
  <c r="N309"/>
  <c r="M309"/>
  <c r="X308"/>
  <c r="W308"/>
  <c r="AB308"/>
  <c r="P309"/>
  <c r="O310"/>
  <c r="S308"/>
  <c r="T308"/>
  <c r="W309"/>
  <c r="AB309"/>
  <c r="X309"/>
  <c r="N310"/>
  <c r="M310"/>
  <c r="K311"/>
  <c r="V310"/>
  <c r="Y310"/>
  <c r="AA308"/>
  <c r="AC308"/>
  <c r="AD308"/>
  <c r="Q309"/>
  <c r="S309"/>
  <c r="T309"/>
  <c r="P310"/>
  <c r="O311"/>
  <c r="AA309"/>
  <c r="AC309"/>
  <c r="AD309"/>
  <c r="W310"/>
  <c r="AA310"/>
  <c r="AC310"/>
  <c r="AD310"/>
  <c r="Q310"/>
  <c r="S310"/>
  <c r="T310"/>
  <c r="R309"/>
  <c r="N311"/>
  <c r="M311"/>
  <c r="K312"/>
  <c r="V311"/>
  <c r="Y311"/>
  <c r="X310"/>
  <c r="P311"/>
  <c r="O312"/>
  <c r="AB310"/>
  <c r="R310"/>
  <c r="X311"/>
  <c r="Q311"/>
  <c r="S311"/>
  <c r="T311"/>
  <c r="W311"/>
  <c r="AA311"/>
  <c r="AC311"/>
  <c r="AD311"/>
  <c r="N312"/>
  <c r="M312"/>
  <c r="K313"/>
  <c r="V312"/>
  <c r="Y312"/>
  <c r="P312"/>
  <c r="O313"/>
  <c r="Q312"/>
  <c r="X312"/>
  <c r="R311"/>
  <c r="AB311"/>
  <c r="V313"/>
  <c r="Y313"/>
  <c r="N313"/>
  <c r="M313"/>
  <c r="K314"/>
  <c r="W312"/>
  <c r="AB312"/>
  <c r="P313"/>
  <c r="O314"/>
  <c r="R312"/>
  <c r="S312"/>
  <c r="T312"/>
  <c r="AA312"/>
  <c r="AC312"/>
  <c r="AD312"/>
  <c r="X313"/>
  <c r="W313"/>
  <c r="AB313"/>
  <c r="Q313"/>
  <c r="R313"/>
  <c r="V314"/>
  <c r="Y314"/>
  <c r="N314"/>
  <c r="M314"/>
  <c r="K315"/>
  <c r="P314"/>
  <c r="O315"/>
  <c r="S313"/>
  <c r="T313"/>
  <c r="AA313"/>
  <c r="AC313"/>
  <c r="AD313"/>
  <c r="Q314"/>
  <c r="R314"/>
  <c r="X314"/>
  <c r="K316"/>
  <c r="V315"/>
  <c r="Y315"/>
  <c r="N315"/>
  <c r="M315"/>
  <c r="W314"/>
  <c r="AA314"/>
  <c r="AC314"/>
  <c r="AD314"/>
  <c r="P315"/>
  <c r="O316"/>
  <c r="S314"/>
  <c r="T314"/>
  <c r="W315"/>
  <c r="AB315"/>
  <c r="X315"/>
  <c r="Q315"/>
  <c r="R315"/>
  <c r="V316"/>
  <c r="Y316"/>
  <c r="N316"/>
  <c r="M316"/>
  <c r="K317"/>
  <c r="AB314"/>
  <c r="P316"/>
  <c r="O317"/>
  <c r="AA315"/>
  <c r="AC315"/>
  <c r="AD315"/>
  <c r="S315"/>
  <c r="T315"/>
  <c r="W316"/>
  <c r="AB316"/>
  <c r="X316"/>
  <c r="Q316"/>
  <c r="R316"/>
  <c r="V317"/>
  <c r="Y317"/>
  <c r="N317"/>
  <c r="M317"/>
  <c r="K318"/>
  <c r="P317"/>
  <c r="O318"/>
  <c r="AA316"/>
  <c r="AC316"/>
  <c r="AD316"/>
  <c r="S316"/>
  <c r="T316"/>
  <c r="Q317"/>
  <c r="R317"/>
  <c r="X317"/>
  <c r="K319"/>
  <c r="V318"/>
  <c r="Y318"/>
  <c r="N318"/>
  <c r="M318"/>
  <c r="W317"/>
  <c r="AA317"/>
  <c r="AC317"/>
  <c r="AD317"/>
  <c r="P318"/>
  <c r="O319"/>
  <c r="X318"/>
  <c r="Q318"/>
  <c r="R318"/>
  <c r="W318"/>
  <c r="AA318"/>
  <c r="AC318"/>
  <c r="AD318"/>
  <c r="S317"/>
  <c r="T317"/>
  <c r="AB317"/>
  <c r="K320"/>
  <c r="V319"/>
  <c r="Y319"/>
  <c r="N319"/>
  <c r="M319"/>
  <c r="P319"/>
  <c r="O320"/>
  <c r="W319"/>
  <c r="AB318"/>
  <c r="S318"/>
  <c r="T318"/>
  <c r="Q319"/>
  <c r="R319"/>
  <c r="X319"/>
  <c r="V320"/>
  <c r="Y320"/>
  <c r="N320"/>
  <c r="M320"/>
  <c r="K321"/>
  <c r="P320"/>
  <c r="O321"/>
  <c r="AB319"/>
  <c r="AA319"/>
  <c r="AC319"/>
  <c r="AD319"/>
  <c r="S319"/>
  <c r="T319"/>
  <c r="V321"/>
  <c r="Y321"/>
  <c r="N321"/>
  <c r="M321"/>
  <c r="K322"/>
  <c r="W320"/>
  <c r="AB320"/>
  <c r="X320"/>
  <c r="Q320"/>
  <c r="R320"/>
  <c r="P321"/>
  <c r="O322"/>
  <c r="AA320"/>
  <c r="AC320"/>
  <c r="AD320"/>
  <c r="X321"/>
  <c r="W321"/>
  <c r="S320"/>
  <c r="T320"/>
  <c r="V322"/>
  <c r="Y322"/>
  <c r="N322"/>
  <c r="M322"/>
  <c r="K323"/>
  <c r="Q321"/>
  <c r="S321"/>
  <c r="T321"/>
  <c r="P322"/>
  <c r="O323"/>
  <c r="AA321"/>
  <c r="AC321"/>
  <c r="AD321"/>
  <c r="AB321"/>
  <c r="R321"/>
  <c r="X322"/>
  <c r="W322"/>
  <c r="AA322"/>
  <c r="AC322"/>
  <c r="AD322"/>
  <c r="V323"/>
  <c r="Y323"/>
  <c r="N323"/>
  <c r="M323"/>
  <c r="K324"/>
  <c r="Q322"/>
  <c r="R322"/>
  <c r="P323"/>
  <c r="O324"/>
  <c r="S322"/>
  <c r="T322"/>
  <c r="X323"/>
  <c r="AB322"/>
  <c r="W323"/>
  <c r="K325"/>
  <c r="V324"/>
  <c r="Y324"/>
  <c r="N324"/>
  <c r="M324"/>
  <c r="Q323"/>
  <c r="S323"/>
  <c r="T323"/>
  <c r="P324"/>
  <c r="O325"/>
  <c r="AA323"/>
  <c r="AC323"/>
  <c r="AD323"/>
  <c r="AB323"/>
  <c r="V325"/>
  <c r="Y325"/>
  <c r="N325"/>
  <c r="M325"/>
  <c r="K326"/>
  <c r="R323"/>
  <c r="Q324"/>
  <c r="S324"/>
  <c r="T324"/>
  <c r="W324"/>
  <c r="AA324"/>
  <c r="AC324"/>
  <c r="AD324"/>
  <c r="X324"/>
  <c r="X325"/>
  <c r="P325"/>
  <c r="W325"/>
  <c r="O326"/>
  <c r="R324"/>
  <c r="AB324"/>
  <c r="K327"/>
  <c r="V326"/>
  <c r="Y326"/>
  <c r="N326"/>
  <c r="M326"/>
  <c r="Q325"/>
  <c r="R325"/>
  <c r="P326"/>
  <c r="O327"/>
  <c r="AB325"/>
  <c r="AA325"/>
  <c r="AC325"/>
  <c r="AD325"/>
  <c r="S325"/>
  <c r="T325"/>
  <c r="Q326"/>
  <c r="R326"/>
  <c r="N327"/>
  <c r="M327"/>
  <c r="K328"/>
  <c r="V327"/>
  <c r="Y327"/>
  <c r="X326"/>
  <c r="W326"/>
  <c r="AB326"/>
  <c r="P327"/>
  <c r="O328"/>
  <c r="S326"/>
  <c r="T326"/>
  <c r="Q327"/>
  <c r="S327"/>
  <c r="T327"/>
  <c r="AA326"/>
  <c r="AC326"/>
  <c r="AD326"/>
  <c r="W327"/>
  <c r="AB327"/>
  <c r="X327"/>
  <c r="K329"/>
  <c r="V328"/>
  <c r="Y328"/>
  <c r="N328"/>
  <c r="M328"/>
  <c r="P328"/>
  <c r="O329"/>
  <c r="R327"/>
  <c r="Q328"/>
  <c r="R328"/>
  <c r="AA327"/>
  <c r="AC327"/>
  <c r="AD327"/>
  <c r="W328"/>
  <c r="AA328"/>
  <c r="AC328"/>
  <c r="AD328"/>
  <c r="X328"/>
  <c r="V329"/>
  <c r="Y329"/>
  <c r="N329"/>
  <c r="M329"/>
  <c r="K330"/>
  <c r="P329"/>
  <c r="O330"/>
  <c r="S328"/>
  <c r="T328"/>
  <c r="X329"/>
  <c r="W329"/>
  <c r="AB329"/>
  <c r="AB328"/>
  <c r="K331"/>
  <c r="O331"/>
  <c r="V330"/>
  <c r="Y330"/>
  <c r="N330"/>
  <c r="M330"/>
  <c r="Q329"/>
  <c r="R329"/>
  <c r="P330"/>
  <c r="X330"/>
  <c r="AA329"/>
  <c r="AC329"/>
  <c r="AD329"/>
  <c r="W330"/>
  <c r="AB330"/>
  <c r="S329"/>
  <c r="T329"/>
  <c r="N331"/>
  <c r="M331"/>
  <c r="V331"/>
  <c r="Y331"/>
  <c r="O332"/>
  <c r="K332"/>
  <c r="P331"/>
  <c r="Q330"/>
  <c r="R330"/>
  <c r="AA330"/>
  <c r="AC330"/>
  <c r="AD330"/>
  <c r="Q331"/>
  <c r="S331"/>
  <c r="T331"/>
  <c r="S330"/>
  <c r="T330"/>
  <c r="X331"/>
  <c r="W331"/>
  <c r="AB331"/>
  <c r="P332"/>
  <c r="V332"/>
  <c r="Y332"/>
  <c r="N332"/>
  <c r="M332"/>
  <c r="O333"/>
  <c r="K333"/>
  <c r="R331"/>
  <c r="AA331"/>
  <c r="AC331"/>
  <c r="AD331"/>
  <c r="P333"/>
  <c r="X332"/>
  <c r="Q332"/>
  <c r="K334"/>
  <c r="V333"/>
  <c r="Y333"/>
  <c r="N333"/>
  <c r="M333"/>
  <c r="O334"/>
  <c r="W332"/>
  <c r="W333"/>
  <c r="P334"/>
  <c r="R332"/>
  <c r="S332"/>
  <c r="T332"/>
  <c r="AB332"/>
  <c r="AA332"/>
  <c r="AC332"/>
  <c r="AD332"/>
  <c r="V334"/>
  <c r="Y334"/>
  <c r="O335"/>
  <c r="K335"/>
  <c r="N334"/>
  <c r="M334"/>
  <c r="AB333"/>
  <c r="AA333"/>
  <c r="AC333"/>
  <c r="AD333"/>
  <c r="X333"/>
  <c r="Q333"/>
  <c r="W334"/>
  <c r="AA334"/>
  <c r="AC334"/>
  <c r="AD334"/>
  <c r="X334"/>
  <c r="R333"/>
  <c r="S333"/>
  <c r="T333"/>
  <c r="Q334"/>
  <c r="P335"/>
  <c r="N335"/>
  <c r="M335"/>
  <c r="O336"/>
  <c r="K336"/>
  <c r="V335"/>
  <c r="Y335"/>
  <c r="AB334"/>
  <c r="P336"/>
  <c r="Q335"/>
  <c r="O337"/>
  <c r="K337"/>
  <c r="V336"/>
  <c r="Y336"/>
  <c r="N336"/>
  <c r="M336"/>
  <c r="X335"/>
  <c r="W335"/>
  <c r="R334"/>
  <c r="S334"/>
  <c r="T334"/>
  <c r="K338"/>
  <c r="V337"/>
  <c r="Y337"/>
  <c r="N337"/>
  <c r="M337"/>
  <c r="O338"/>
  <c r="R335"/>
  <c r="S335"/>
  <c r="T335"/>
  <c r="X336"/>
  <c r="Q336"/>
  <c r="AA335"/>
  <c r="AC335"/>
  <c r="AD335"/>
  <c r="AB335"/>
  <c r="P337"/>
  <c r="W336"/>
  <c r="W337"/>
  <c r="X337"/>
  <c r="AA337"/>
  <c r="AC337"/>
  <c r="AD337"/>
  <c r="AB337"/>
  <c r="V338"/>
  <c r="Y338"/>
  <c r="N338"/>
  <c r="M338"/>
  <c r="O339"/>
  <c r="K339"/>
  <c r="AA336"/>
  <c r="AC336"/>
  <c r="AD336"/>
  <c r="AB336"/>
  <c r="R336"/>
  <c r="S336"/>
  <c r="T336"/>
  <c r="P338"/>
  <c r="W338"/>
  <c r="X338"/>
  <c r="Q337"/>
  <c r="Q338"/>
  <c r="AA338"/>
  <c r="AC338"/>
  <c r="AD338"/>
  <c r="AB338"/>
  <c r="P339"/>
  <c r="R338"/>
  <c r="S338"/>
  <c r="T338"/>
  <c r="O340"/>
  <c r="K340"/>
  <c r="V339"/>
  <c r="Y339"/>
  <c r="N339"/>
  <c r="M339"/>
  <c r="R337"/>
  <c r="S337"/>
  <c r="T337"/>
  <c r="P340"/>
  <c r="X339"/>
  <c r="K341"/>
  <c r="V340"/>
  <c r="Y340"/>
  <c r="N340"/>
  <c r="M340"/>
  <c r="O341"/>
  <c r="W339"/>
  <c r="Q339"/>
  <c r="X340"/>
  <c r="P341"/>
  <c r="Q340"/>
  <c r="AA339"/>
  <c r="AC339"/>
  <c r="AD339"/>
  <c r="AB339"/>
  <c r="R339"/>
  <c r="S339"/>
  <c r="T339"/>
  <c r="O342"/>
  <c r="K342"/>
  <c r="V341"/>
  <c r="Y341"/>
  <c r="N341"/>
  <c r="M341"/>
  <c r="W340"/>
  <c r="X341"/>
  <c r="R340"/>
  <c r="S340"/>
  <c r="T340"/>
  <c r="W341"/>
  <c r="Q341"/>
  <c r="AA340"/>
  <c r="AC340"/>
  <c r="AD340"/>
  <c r="AB340"/>
  <c r="P342"/>
  <c r="V342"/>
  <c r="Y342"/>
  <c r="N342"/>
  <c r="M342"/>
  <c r="O343"/>
  <c r="K343"/>
  <c r="Q342"/>
  <c r="S342"/>
  <c r="T342"/>
  <c r="P343"/>
  <c r="K344"/>
  <c r="V343"/>
  <c r="Y343"/>
  <c r="N343"/>
  <c r="M343"/>
  <c r="O344"/>
  <c r="W342"/>
  <c r="AB341"/>
  <c r="AA341"/>
  <c r="AC341"/>
  <c r="AD341"/>
  <c r="R341"/>
  <c r="S341"/>
  <c r="T341"/>
  <c r="X342"/>
  <c r="R342"/>
  <c r="P344"/>
  <c r="AB342"/>
  <c r="AA342"/>
  <c r="AC342"/>
  <c r="AD342"/>
  <c r="O345"/>
  <c r="K345"/>
  <c r="V344"/>
  <c r="Y344"/>
  <c r="N344"/>
  <c r="M344"/>
  <c r="W343"/>
  <c r="Q343"/>
  <c r="X343"/>
  <c r="W344"/>
  <c r="AA343"/>
  <c r="AC343"/>
  <c r="AD343"/>
  <c r="AB343"/>
  <c r="P345"/>
  <c r="R343"/>
  <c r="S343"/>
  <c r="T343"/>
  <c r="K346"/>
  <c r="V345"/>
  <c r="Y345"/>
  <c r="N345"/>
  <c r="M345"/>
  <c r="O346"/>
  <c r="AA344"/>
  <c r="AC344"/>
  <c r="AD344"/>
  <c r="AB344"/>
  <c r="Q344"/>
  <c r="X344"/>
  <c r="X345"/>
  <c r="R344"/>
  <c r="S344"/>
  <c r="T344"/>
  <c r="N346"/>
  <c r="M346"/>
  <c r="O347"/>
  <c r="K347"/>
  <c r="V346"/>
  <c r="Y346"/>
  <c r="Q345"/>
  <c r="W345"/>
  <c r="P346"/>
  <c r="W346"/>
  <c r="X346"/>
  <c r="AB345"/>
  <c r="AA345"/>
  <c r="AC345"/>
  <c r="AD345"/>
  <c r="P347"/>
  <c r="O348"/>
  <c r="K348"/>
  <c r="V347"/>
  <c r="Y347"/>
  <c r="N347"/>
  <c r="M347"/>
  <c r="AA346"/>
  <c r="AC346"/>
  <c r="AD346"/>
  <c r="AB346"/>
  <c r="Q346"/>
  <c r="R345"/>
  <c r="S345"/>
  <c r="T345"/>
  <c r="X347"/>
  <c r="Q347"/>
  <c r="R347"/>
  <c r="P348"/>
  <c r="K349"/>
  <c r="V348"/>
  <c r="Y348"/>
  <c r="N348"/>
  <c r="M348"/>
  <c r="O349"/>
  <c r="R346"/>
  <c r="S346"/>
  <c r="T346"/>
  <c r="W347"/>
  <c r="S347"/>
  <c r="T347"/>
  <c r="AA347"/>
  <c r="AC347"/>
  <c r="AD347"/>
  <c r="AB347"/>
  <c r="W348"/>
  <c r="P349"/>
  <c r="K350"/>
  <c r="V349"/>
  <c r="Y349"/>
  <c r="N349"/>
  <c r="M349"/>
  <c r="O350"/>
  <c r="Q348"/>
  <c r="X348"/>
  <c r="Q349"/>
  <c r="W349"/>
  <c r="R349"/>
  <c r="S349"/>
  <c r="T349"/>
  <c r="P350"/>
  <c r="AB348"/>
  <c r="AA348"/>
  <c r="AC348"/>
  <c r="AD348"/>
  <c r="R348"/>
  <c r="S348"/>
  <c r="T348"/>
  <c r="N350"/>
  <c r="M350"/>
  <c r="O351"/>
  <c r="K351"/>
  <c r="V350"/>
  <c r="Y350"/>
  <c r="X349"/>
  <c r="AB349"/>
  <c r="AA349"/>
  <c r="AC349"/>
  <c r="AD349"/>
  <c r="X350"/>
  <c r="Q350"/>
  <c r="P351"/>
  <c r="O352"/>
  <c r="K352"/>
  <c r="V351"/>
  <c r="Y351"/>
  <c r="N351"/>
  <c r="M351"/>
  <c r="W350"/>
  <c r="P352"/>
  <c r="V352"/>
  <c r="Y352"/>
  <c r="N352"/>
  <c r="M352"/>
  <c r="O353"/>
  <c r="K353"/>
  <c r="X351"/>
  <c r="W351"/>
  <c r="AA350"/>
  <c r="AC350"/>
  <c r="AD350"/>
  <c r="AB350"/>
  <c r="R350"/>
  <c r="S350"/>
  <c r="T350"/>
  <c r="Q351"/>
  <c r="X352"/>
  <c r="O354"/>
  <c r="K354"/>
  <c r="V353"/>
  <c r="Y353"/>
  <c r="N353"/>
  <c r="M353"/>
  <c r="W352"/>
  <c r="AA351"/>
  <c r="AC351"/>
  <c r="AD351"/>
  <c r="AB351"/>
  <c r="R351"/>
  <c r="S351"/>
  <c r="T351"/>
  <c r="P353"/>
  <c r="Q353"/>
  <c r="Q352"/>
  <c r="R353"/>
  <c r="S353"/>
  <c r="T353"/>
  <c r="AA352"/>
  <c r="AC352"/>
  <c r="AD352"/>
  <c r="AB352"/>
  <c r="P354"/>
  <c r="W353"/>
  <c r="R352"/>
  <c r="S352"/>
  <c r="T352"/>
  <c r="V354"/>
  <c r="Y354"/>
  <c r="N354"/>
  <c r="M354"/>
  <c r="O355"/>
  <c r="K355"/>
  <c r="X353"/>
  <c r="X354"/>
  <c r="AA353"/>
  <c r="AC353"/>
  <c r="AD353"/>
  <c r="AB353"/>
  <c r="Q354"/>
  <c r="P355"/>
  <c r="V355"/>
  <c r="W355"/>
  <c r="K356"/>
  <c r="N355"/>
  <c r="M355"/>
  <c r="Y355"/>
  <c r="O356"/>
  <c r="W354"/>
  <c r="AA355"/>
  <c r="AC355"/>
  <c r="AD355"/>
  <c r="AB355"/>
  <c r="R354"/>
  <c r="S354"/>
  <c r="T354"/>
  <c r="AB354"/>
  <c r="AA354"/>
  <c r="AC354"/>
  <c r="AD354"/>
  <c r="V356"/>
  <c r="Y356"/>
  <c r="K357"/>
  <c r="N356"/>
  <c r="M356"/>
  <c r="O357"/>
  <c r="Q355"/>
  <c r="P356"/>
  <c r="X355"/>
  <c r="W356"/>
  <c r="AB356"/>
  <c r="AA356"/>
  <c r="AC356"/>
  <c r="AD356"/>
  <c r="P357"/>
  <c r="R355"/>
  <c r="S355"/>
  <c r="T355"/>
  <c r="V357"/>
  <c r="Y357"/>
  <c r="N357"/>
  <c r="M357"/>
  <c r="O358"/>
  <c r="K358"/>
  <c r="X356"/>
  <c r="Q356"/>
  <c r="W357"/>
  <c r="X357"/>
  <c r="K359"/>
  <c r="V358"/>
  <c r="Y358"/>
  <c r="N358"/>
  <c r="M358"/>
  <c r="O359"/>
  <c r="Q357"/>
  <c r="R356"/>
  <c r="S356"/>
  <c r="T356"/>
  <c r="AA357"/>
  <c r="AC357"/>
  <c r="AD357"/>
  <c r="AB357"/>
  <c r="P358"/>
  <c r="W358"/>
  <c r="X358"/>
  <c r="AA358"/>
  <c r="AC358"/>
  <c r="AD358"/>
  <c r="AB358"/>
  <c r="R357"/>
  <c r="S357"/>
  <c r="T357"/>
  <c r="V359"/>
  <c r="Y359"/>
  <c r="N359"/>
  <c r="M359"/>
  <c r="O360"/>
  <c r="K360"/>
  <c r="Q358"/>
  <c r="P359"/>
  <c r="X359"/>
  <c r="W359"/>
  <c r="AB359"/>
  <c r="R358"/>
  <c r="S358"/>
  <c r="T358"/>
  <c r="Q359"/>
  <c r="P360"/>
  <c r="O361"/>
  <c r="K361"/>
  <c r="V360"/>
  <c r="Y360"/>
  <c r="N360"/>
  <c r="M360"/>
  <c r="Q360"/>
  <c r="S360"/>
  <c r="T360"/>
  <c r="AA359"/>
  <c r="AC359"/>
  <c r="AD359"/>
  <c r="R360"/>
  <c r="P361"/>
  <c r="O362"/>
  <c r="K362"/>
  <c r="V361"/>
  <c r="Y361"/>
  <c r="N361"/>
  <c r="M361"/>
  <c r="R359"/>
  <c r="S359"/>
  <c r="T359"/>
  <c r="W360"/>
  <c r="X360"/>
  <c r="W361"/>
  <c r="AA361"/>
  <c r="AC361"/>
  <c r="AD361"/>
  <c r="AB361"/>
  <c r="O363"/>
  <c r="K363"/>
  <c r="V362"/>
  <c r="Y362"/>
  <c r="N362"/>
  <c r="M362"/>
  <c r="AA360"/>
  <c r="AC360"/>
  <c r="AD360"/>
  <c r="AB360"/>
  <c r="X361"/>
  <c r="P362"/>
  <c r="Q361"/>
  <c r="Q362"/>
  <c r="W362"/>
  <c r="AA362"/>
  <c r="AC362"/>
  <c r="AD362"/>
  <c r="X362"/>
  <c r="P363"/>
  <c r="O364"/>
  <c r="K364"/>
  <c r="V363"/>
  <c r="Y363"/>
  <c r="N363"/>
  <c r="M363"/>
  <c r="R362"/>
  <c r="S362"/>
  <c r="T362"/>
  <c r="R361"/>
  <c r="S361"/>
  <c r="T361"/>
  <c r="AB362"/>
  <c r="X363"/>
  <c r="W363"/>
  <c r="Q363"/>
  <c r="P364"/>
  <c r="V364"/>
  <c r="Y364"/>
  <c r="N364"/>
  <c r="M364"/>
  <c r="O365"/>
  <c r="K365"/>
  <c r="Q364"/>
  <c r="R364"/>
  <c r="R363"/>
  <c r="S363"/>
  <c r="T363"/>
  <c r="P365"/>
  <c r="AA363"/>
  <c r="AC363"/>
  <c r="AD363"/>
  <c r="AB363"/>
  <c r="W364"/>
  <c r="X364"/>
  <c r="K366"/>
  <c r="V365"/>
  <c r="Y365"/>
  <c r="N365"/>
  <c r="M365"/>
  <c r="O366"/>
  <c r="S364"/>
  <c r="T364"/>
  <c r="P366"/>
  <c r="V366"/>
  <c r="Y366"/>
  <c r="N366"/>
  <c r="M366"/>
  <c r="O367"/>
  <c r="K367"/>
  <c r="AA364"/>
  <c r="AC364"/>
  <c r="AD364"/>
  <c r="AB364"/>
  <c r="X365"/>
  <c r="Q365"/>
  <c r="W365"/>
  <c r="X366"/>
  <c r="W366"/>
  <c r="AB366"/>
  <c r="P367"/>
  <c r="R365"/>
  <c r="S365"/>
  <c r="T365"/>
  <c r="K368"/>
  <c r="V367"/>
  <c r="Y367"/>
  <c r="N367"/>
  <c r="M367"/>
  <c r="O368"/>
  <c r="AA365"/>
  <c r="AC365"/>
  <c r="AD365"/>
  <c r="AB365"/>
  <c r="Q366"/>
  <c r="AA366"/>
  <c r="AC366"/>
  <c r="AD366"/>
  <c r="P368"/>
  <c r="Q367"/>
  <c r="N368"/>
  <c r="M368"/>
  <c r="O369"/>
  <c r="K369"/>
  <c r="V368"/>
  <c r="Y368"/>
  <c r="W367"/>
  <c r="R366"/>
  <c r="S366"/>
  <c r="T366"/>
  <c r="X367"/>
  <c r="X368"/>
  <c r="R367"/>
  <c r="S367"/>
  <c r="T367"/>
  <c r="Q368"/>
  <c r="AA367"/>
  <c r="AC367"/>
  <c r="AD367"/>
  <c r="AB367"/>
  <c r="P369"/>
  <c r="K370"/>
  <c r="V369"/>
  <c r="Y369"/>
  <c r="N369"/>
  <c r="M369"/>
  <c r="O370"/>
  <c r="W368"/>
  <c r="O371"/>
  <c r="K371"/>
  <c r="N370"/>
  <c r="M370"/>
  <c r="V370"/>
  <c r="Y370"/>
  <c r="P370"/>
  <c r="Q369"/>
  <c r="X369"/>
  <c r="AA368"/>
  <c r="AC368"/>
  <c r="AD368"/>
  <c r="AB368"/>
  <c r="R368"/>
  <c r="S368"/>
  <c r="T368"/>
  <c r="W369"/>
  <c r="W370"/>
  <c r="AB370"/>
  <c r="X370"/>
  <c r="R369"/>
  <c r="S369"/>
  <c r="T369"/>
  <c r="P371"/>
  <c r="Q370"/>
  <c r="AA369"/>
  <c r="AC369"/>
  <c r="AD369"/>
  <c r="AB369"/>
  <c r="N371"/>
  <c r="M371"/>
  <c r="K372"/>
  <c r="V371"/>
  <c r="Y371"/>
  <c r="O372"/>
  <c r="AA370"/>
  <c r="AC370"/>
  <c r="AD370"/>
  <c r="N372"/>
  <c r="M372"/>
  <c r="V372"/>
  <c r="Y372"/>
  <c r="K373"/>
  <c r="O373"/>
  <c r="R370"/>
  <c r="S370"/>
  <c r="T370"/>
  <c r="X371"/>
  <c r="P372"/>
  <c r="Q371"/>
  <c r="W371"/>
  <c r="Q372"/>
  <c r="R372"/>
  <c r="R371"/>
  <c r="S371"/>
  <c r="T371"/>
  <c r="S372"/>
  <c r="T372"/>
  <c r="AA371"/>
  <c r="AC371"/>
  <c r="AD371"/>
  <c r="AB371"/>
  <c r="X372"/>
  <c r="W372"/>
  <c r="K374"/>
  <c r="V373"/>
  <c r="Y373"/>
  <c r="N373"/>
  <c r="M373"/>
  <c r="O374"/>
  <c r="P373"/>
  <c r="AB372"/>
  <c r="AA372"/>
  <c r="AC372"/>
  <c r="AD372"/>
  <c r="K375"/>
  <c r="V374"/>
  <c r="Y374"/>
  <c r="N374"/>
  <c r="M374"/>
  <c r="O375"/>
  <c r="W373"/>
  <c r="X373"/>
  <c r="Q373"/>
  <c r="P374"/>
  <c r="Q374"/>
  <c r="R374"/>
  <c r="X374"/>
  <c r="W374"/>
  <c r="AA374"/>
  <c r="AC374"/>
  <c r="AD374"/>
  <c r="S374"/>
  <c r="T374"/>
  <c r="R373"/>
  <c r="S373"/>
  <c r="T373"/>
  <c r="P375"/>
  <c r="AA373"/>
  <c r="AC373"/>
  <c r="AD373"/>
  <c r="AB373"/>
  <c r="K376"/>
  <c r="V375"/>
  <c r="Y375"/>
  <c r="N375"/>
  <c r="M375"/>
  <c r="O376"/>
  <c r="AB374"/>
  <c r="P376"/>
  <c r="V376"/>
  <c r="Y376"/>
  <c r="N376"/>
  <c r="M376"/>
  <c r="K377"/>
  <c r="O377"/>
  <c r="Q375"/>
  <c r="W375"/>
  <c r="X375"/>
  <c r="X376"/>
  <c r="P377"/>
  <c r="R375"/>
  <c r="S375"/>
  <c r="T375"/>
  <c r="W376"/>
  <c r="AB375"/>
  <c r="AA375"/>
  <c r="AC375"/>
  <c r="AD375"/>
  <c r="K378"/>
  <c r="V377"/>
  <c r="Y377"/>
  <c r="N377"/>
  <c r="M377"/>
  <c r="O378"/>
  <c r="Q376"/>
  <c r="R376"/>
  <c r="S376"/>
  <c r="T376"/>
  <c r="V378"/>
  <c r="Y378"/>
  <c r="N378"/>
  <c r="M378"/>
  <c r="K379"/>
  <c r="O379"/>
  <c r="AA376"/>
  <c r="AC376"/>
  <c r="AD376"/>
  <c r="AB376"/>
  <c r="P378"/>
  <c r="X377"/>
  <c r="Q377"/>
  <c r="W377"/>
  <c r="X378"/>
  <c r="AA377"/>
  <c r="AC377"/>
  <c r="AD377"/>
  <c r="AB377"/>
  <c r="V379"/>
  <c r="Y379"/>
  <c r="N379"/>
  <c r="M379"/>
  <c r="K380"/>
  <c r="O380"/>
  <c r="Q378"/>
  <c r="W378"/>
  <c r="R377"/>
  <c r="S377"/>
  <c r="T377"/>
  <c r="P379"/>
  <c r="W379"/>
  <c r="Q379"/>
  <c r="S379"/>
  <c r="T379"/>
  <c r="R378"/>
  <c r="S378"/>
  <c r="T378"/>
  <c r="AA378"/>
  <c r="AC378"/>
  <c r="AD378"/>
  <c r="AB378"/>
  <c r="V380"/>
  <c r="Y380"/>
  <c r="N380"/>
  <c r="M380"/>
  <c r="K381"/>
  <c r="O381"/>
  <c r="P380"/>
  <c r="AA379"/>
  <c r="AC379"/>
  <c r="AD379"/>
  <c r="AB379"/>
  <c r="X379"/>
  <c r="X380"/>
  <c r="R379"/>
  <c r="W380"/>
  <c r="AB380"/>
  <c r="Q380"/>
  <c r="S380"/>
  <c r="T380"/>
  <c r="K382"/>
  <c r="V381"/>
  <c r="Y381"/>
  <c r="N381"/>
  <c r="M381"/>
  <c r="O382"/>
  <c r="P381"/>
  <c r="AA380"/>
  <c r="AC380"/>
  <c r="AD380"/>
  <c r="R380"/>
  <c r="X381"/>
  <c r="V382"/>
  <c r="Y382"/>
  <c r="N382"/>
  <c r="M382"/>
  <c r="K383"/>
  <c r="O383"/>
  <c r="Q381"/>
  <c r="W381"/>
  <c r="P382"/>
  <c r="X382"/>
  <c r="W382"/>
  <c r="V383"/>
  <c r="Y383"/>
  <c r="N383"/>
  <c r="M383"/>
  <c r="K384"/>
  <c r="O384"/>
  <c r="P383"/>
  <c r="R381"/>
  <c r="S381"/>
  <c r="T381"/>
  <c r="Q382"/>
  <c r="AA382"/>
  <c r="AC382"/>
  <c r="AD382"/>
  <c r="AB382"/>
  <c r="AA381"/>
  <c r="AC381"/>
  <c r="AD381"/>
  <c r="AB381"/>
  <c r="W383"/>
  <c r="X383"/>
  <c r="Q383"/>
  <c r="AA383"/>
  <c r="AC383"/>
  <c r="AD383"/>
  <c r="AB383"/>
  <c r="K385"/>
  <c r="V384"/>
  <c r="Y384"/>
  <c r="N384"/>
  <c r="M384"/>
  <c r="O385"/>
  <c r="R382"/>
  <c r="S382"/>
  <c r="T382"/>
  <c r="P384"/>
  <c r="W384"/>
  <c r="AB384"/>
  <c r="X384"/>
  <c r="P385"/>
  <c r="R383"/>
  <c r="S383"/>
  <c r="T383"/>
  <c r="Q384"/>
  <c r="K386"/>
  <c r="V385"/>
  <c r="Y385"/>
  <c r="N385"/>
  <c r="M385"/>
  <c r="O386"/>
  <c r="AA384"/>
  <c r="AC384"/>
  <c r="AD384"/>
  <c r="P386"/>
  <c r="W385"/>
  <c r="K387"/>
  <c r="V386"/>
  <c r="Y386"/>
  <c r="N386"/>
  <c r="M386"/>
  <c r="O387"/>
  <c r="X385"/>
  <c r="R384"/>
  <c r="S384"/>
  <c r="T384"/>
  <c r="Q385"/>
  <c r="X386"/>
  <c r="R385"/>
  <c r="S385"/>
  <c r="T385"/>
  <c r="P387"/>
  <c r="AB385"/>
  <c r="AA385"/>
  <c r="AC385"/>
  <c r="AD385"/>
  <c r="W386"/>
  <c r="N387"/>
  <c r="M387"/>
  <c r="K388"/>
  <c r="V387"/>
  <c r="Y387"/>
  <c r="O388"/>
  <c r="Q386"/>
  <c r="N388"/>
  <c r="M388"/>
  <c r="K389"/>
  <c r="V388"/>
  <c r="Y388"/>
  <c r="O389"/>
  <c r="P388"/>
  <c r="AB386"/>
  <c r="AA386"/>
  <c r="AC386"/>
  <c r="AD386"/>
  <c r="X387"/>
  <c r="R386"/>
  <c r="S386"/>
  <c r="T386"/>
  <c r="Q387"/>
  <c r="W387"/>
  <c r="W388"/>
  <c r="AA388"/>
  <c r="AC388"/>
  <c r="AD388"/>
  <c r="Q388"/>
  <c r="S388"/>
  <c r="T388"/>
  <c r="X388"/>
  <c r="AA387"/>
  <c r="AC387"/>
  <c r="AD387"/>
  <c r="AB387"/>
  <c r="V389"/>
  <c r="Y389"/>
  <c r="N389"/>
  <c r="M389"/>
  <c r="K390"/>
  <c r="O390"/>
  <c r="R387"/>
  <c r="S387"/>
  <c r="T387"/>
  <c r="AB388"/>
  <c r="P389"/>
  <c r="W389"/>
  <c r="R388"/>
  <c r="X389"/>
  <c r="AB389"/>
  <c r="AA389"/>
  <c r="AC389"/>
  <c r="AD389"/>
  <c r="Q389"/>
  <c r="K391"/>
  <c r="V390"/>
  <c r="Y390"/>
  <c r="N390"/>
  <c r="M390"/>
  <c r="O391"/>
  <c r="P390"/>
  <c r="X390"/>
  <c r="W390"/>
  <c r="AA390"/>
  <c r="AC390"/>
  <c r="AD390"/>
  <c r="Q390"/>
  <c r="R389"/>
  <c r="S389"/>
  <c r="T389"/>
  <c r="P391"/>
  <c r="V391"/>
  <c r="Y391"/>
  <c r="N391"/>
  <c r="M391"/>
  <c r="K392"/>
  <c r="O392"/>
  <c r="AB390"/>
  <c r="P392"/>
  <c r="R390"/>
  <c r="S390"/>
  <c r="T390"/>
  <c r="X391"/>
  <c r="W391"/>
  <c r="V392"/>
  <c r="Y392"/>
  <c r="N392"/>
  <c r="M392"/>
  <c r="K393"/>
  <c r="O393"/>
  <c r="Q391"/>
  <c r="Q392"/>
  <c r="S392"/>
  <c r="T392"/>
  <c r="W392"/>
  <c r="AA392"/>
  <c r="AC392"/>
  <c r="AD392"/>
  <c r="P393"/>
  <c r="R391"/>
  <c r="S391"/>
  <c r="T391"/>
  <c r="X392"/>
  <c r="AA391"/>
  <c r="AC391"/>
  <c r="AD391"/>
  <c r="AB391"/>
  <c r="N393"/>
  <c r="M393"/>
  <c r="K394"/>
  <c r="V393"/>
  <c r="Y393"/>
  <c r="O394"/>
  <c r="R392"/>
  <c r="AB392"/>
  <c r="P394"/>
  <c r="W393"/>
  <c r="X393"/>
  <c r="V394"/>
  <c r="Y394"/>
  <c r="N394"/>
  <c r="M394"/>
  <c r="K395"/>
  <c r="O395"/>
  <c r="Q393"/>
  <c r="W394"/>
  <c r="AA394"/>
  <c r="AC394"/>
  <c r="AD394"/>
  <c r="P395"/>
  <c r="N395"/>
  <c r="M395"/>
  <c r="K396"/>
  <c r="V395"/>
  <c r="Y395"/>
  <c r="O396"/>
  <c r="AB393"/>
  <c r="AA393"/>
  <c r="AC393"/>
  <c r="AD393"/>
  <c r="Q394"/>
  <c r="AB394"/>
  <c r="R393"/>
  <c r="S393"/>
  <c r="T393"/>
  <c r="X394"/>
  <c r="N396"/>
  <c r="M396"/>
  <c r="K397"/>
  <c r="V396"/>
  <c r="Y396"/>
  <c r="O397"/>
  <c r="Q395"/>
  <c r="W395"/>
  <c r="R394"/>
  <c r="S394"/>
  <c r="T394"/>
  <c r="P396"/>
  <c r="X395"/>
  <c r="Q396"/>
  <c r="S396"/>
  <c r="T396"/>
  <c r="X396"/>
  <c r="R396"/>
  <c r="R395"/>
  <c r="S395"/>
  <c r="T395"/>
  <c r="W396"/>
  <c r="AB395"/>
  <c r="AA395"/>
  <c r="AC395"/>
  <c r="AD395"/>
  <c r="O398"/>
  <c r="K398"/>
  <c r="N397"/>
  <c r="M397"/>
  <c r="V397"/>
  <c r="Y397"/>
  <c r="P397"/>
  <c r="W397"/>
  <c r="AA397"/>
  <c r="AC397"/>
  <c r="AD397"/>
  <c r="P398"/>
  <c r="O399"/>
  <c r="N398"/>
  <c r="M398"/>
  <c r="K399"/>
  <c r="V398"/>
  <c r="Y398"/>
  <c r="AA396"/>
  <c r="AC396"/>
  <c r="AD396"/>
  <c r="AB396"/>
  <c r="X397"/>
  <c r="Q397"/>
  <c r="AB397"/>
  <c r="V399"/>
  <c r="Y399"/>
  <c r="N399"/>
  <c r="M399"/>
  <c r="Q398"/>
  <c r="P399"/>
  <c r="W399"/>
  <c r="R397"/>
  <c r="S397"/>
  <c r="T397"/>
  <c r="W398"/>
  <c r="X398"/>
  <c r="X399"/>
  <c r="AA399"/>
  <c r="AC399"/>
  <c r="AD399"/>
  <c r="AB399"/>
  <c r="R398"/>
  <c r="S398"/>
  <c r="T398"/>
  <c r="Q399"/>
  <c r="AA398"/>
  <c r="AC398"/>
  <c r="AD398"/>
  <c r="AB398"/>
  <c r="R399"/>
  <c r="S399"/>
  <c r="T399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<sst xmlns="http://schemas.openxmlformats.org/spreadsheetml/2006/main" count="175" uniqueCount="91">
  <si>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</si>
  <si>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</si>
  <si>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</si>
  <si>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</si>
  <si>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</si>
  <si>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</si>
  <si>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</si>
  <si>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</si>
  <si>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</si>
  <si>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</si>
  <si>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</si>
  <si>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</si>
  <si>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</si>
  <si>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</si>
  <si>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</si>
  <si>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</si>
  <si>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</si>
  <si>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</si>
  <si>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</si>
  <si>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</si>
  <si>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</si>
  <si>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</si>
  <si>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</si>
  <si>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</si>
  <si>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</si>
  <si>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</si>
  <si>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</si>
  <si>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</si>
  <si>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</si>
  <si>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</si>
  <si>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</si>
  <si>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</si>
  <si>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</si>
  <si>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</si>
  <si>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</si>
  <si>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</si>
  <si>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</si>
  <si>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</si>
  <si>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</si>
  <si>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</si>
  <si>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</si>
  <si>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</si>
  <si>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</si>
  <si>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</si>
  <si>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</si>
  <si>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</si>
  <si>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</si>
  <si>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</si>
  <si>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</si>
  <si>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</si>
  <si>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</si>
  <si>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</si>
  <si>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</si>
  <si>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</si>
  <si>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</si>
  <si>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</si>
  <si>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</si>
  <si>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</si>
  <si>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</si>
  <si>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</si>
  <si>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</si>
  <si>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</si>
  <si>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</si>
  <si>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</si>
  <si>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</si>
  <si>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</si>
  <si>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</si>
  <si>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</si>
  <si>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</si>
  <si>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</si>
  <si>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</si>
  <si>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</si>
  <si>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</si>
  <si>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</si>
  <si>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</si>
  <si>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</si>
  <si>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</si>
  <si>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</si>
  <si>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</si>
  <si>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</si>
  <si>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</si>
  <si>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</si>
  <si>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</si>
  <si>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</si>
  <si>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</si>
  <si>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</si>
  <si>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</si>
  <si>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</si>
  <si>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</si>
  <si>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по 0.1</t>
  </si>
  <si>
    <t>по 0.2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</si>
</sst>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0" fontId="0" fillId="9" borderId="0" xfId="0" applyFill="1" applyProtection="1"/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4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40" fillId="2" borderId="3" xfId="0" applyNumberFormat="1" applyFont="1" applyFill="1" applyBorder="1"/>
    <xf numFmtId="9" fontId="0" fillId="2" borderId="3" xfId="0" applyNumberFormat="1" applyFill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69" fontId="0" fillId="2" borderId="3" xfId="0" applyNumberFormat="1" applyFill="1" applyBorder="1"/>
    <xf numFmtId="170" fontId="39" fillId="2" borderId="3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68" fontId="0" fillId="2" borderId="3" xfId="0" applyNumberFormat="1" applyFill="1" applyBorder="1" applyProtection="1"/>
    <xf numFmtId="168" fontId="40" fillId="2" borderId="1" xfId="0" applyNumberFormat="1" applyFont="1" applyFill="1" applyBorder="1" applyProtection="1"/>
    <xf numFmtId="9" fontId="1" fillId="2" borderId="3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2" xfId="0" applyNumberFormat="1" applyFill="1" applyBorder="1" applyProtection="1"/>
    <xf numFmtId="172" fontId="0" fillId="2" borderId="4" xfId="0" applyNumberFormat="1" applyFill="1" applyBorder="1" applyProtection="1"/>
    <xf numFmtId="9" fontId="0" fillId="2" borderId="32" xfId="0" applyNumberFormat="1" applyFill="1" applyBorder="1" applyProtection="1"/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0" fontId="0" fillId="10" borderId="0" xfId="0" applyFill="1"/>
    <xf numFmtId="0" fontId="0" fillId="11" borderId="0" xfId="0" applyFill="1"/>
    <xf numFmtId="0" fontId="0" fillId="8" borderId="0" xfId="0" applyFill="1"/>
    <xf numFmtId="1" fontId="14" fillId="13" borderId="22" xfId="0" applyNumberFormat="1" applyFont="1" applyFill="1" applyBorder="1" applyAlignment="1" applyProtection="1">
      <alignment horizontal="center"/>
    </xf>
    <xf numFmtId="171" fontId="69" fillId="13" borderId="1" xfId="0" applyNumberFormat="1" applyFont="1" applyFill="1" applyBorder="1" applyAlignment="1" applyProtection="1">
      <alignment horizontal="center" vertical="center"/>
    </xf>
    <xf numFmtId="172" fontId="4" fillId="13" borderId="32" xfId="0" applyNumberFormat="1" applyFont="1" applyFill="1" applyBorder="1" applyAlignment="1" applyProtection="1">
      <alignment horizontal="center"/>
    </xf>
    <xf numFmtId="2" fontId="4" fillId="13" borderId="33" xfId="0" applyNumberFormat="1" applyFont="1" applyFill="1" applyBorder="1" applyAlignment="1" applyProtection="1">
      <alignment horizontal="center"/>
    </xf>
    <xf numFmtId="171" fontId="69" fillId="13" borderId="4" xfId="0" applyNumberFormat="1" applyFont="1" applyFill="1" applyBorder="1" applyAlignment="1" applyProtection="1">
      <alignment horizontal="center" vertical="center"/>
    </xf>
    <xf numFmtId="172" fontId="4" fillId="13" borderId="5" xfId="0" applyNumberFormat="1" applyFont="1" applyFill="1" applyBorder="1" applyAlignment="1" applyProtection="1">
      <alignment horizontal="center"/>
    </xf>
    <xf numFmtId="167" fontId="4" fillId="13" borderId="4" xfId="0" applyNumberFormat="1" applyFont="1" applyFill="1" applyBorder="1" applyAlignment="1" applyProtection="1">
      <alignment horizontal="center" vertical="center"/>
    </xf>
    <xf numFmtId="2" fontId="4" fillId="13" borderId="5" xfId="0" applyNumberFormat="1" applyFont="1" applyFill="1" applyBorder="1" applyAlignment="1" applyProtection="1">
      <alignment horizontal="center"/>
    </xf>
    <xf numFmtId="2" fontId="4" fillId="13" borderId="32" xfId="0" applyNumberFormat="1" applyFont="1" applyFill="1" applyBorder="1" applyAlignment="1" applyProtection="1">
      <alignment horizontal="center"/>
    </xf>
    <xf numFmtId="0" fontId="24" fillId="13" borderId="33" xfId="0" applyFont="1" applyFill="1" applyBorder="1" applyProtection="1"/>
    <xf numFmtId="168" fontId="24" fillId="13" borderId="3" xfId="0" applyNumberFormat="1" applyFont="1" applyFill="1" applyBorder="1" applyProtection="1"/>
    <xf numFmtId="168" fontId="33" fillId="13" borderId="1" xfId="0" applyNumberFormat="1" applyFont="1" applyFill="1" applyBorder="1" applyProtection="1"/>
    <xf numFmtId="9" fontId="24" fillId="13" borderId="3" xfId="0" applyNumberFormat="1" applyFont="1" applyFill="1" applyBorder="1" applyAlignment="1" applyProtection="1">
      <alignment horizontal="right"/>
    </xf>
    <xf numFmtId="0" fontId="24" fillId="13" borderId="4" xfId="0" applyFont="1" applyFill="1" applyBorder="1" applyProtection="1"/>
    <xf numFmtId="9" fontId="24" fillId="13" borderId="2" xfId="0" applyNumberFormat="1" applyFont="1" applyFill="1" applyBorder="1" applyProtection="1"/>
    <xf numFmtId="172" fontId="24" fillId="13" borderId="4" xfId="0" applyNumberFormat="1" applyFont="1" applyFill="1" applyBorder="1" applyProtection="1"/>
    <xf numFmtId="9" fontId="24" fillId="13" borderId="32" xfId="0" applyNumberFormat="1" applyFont="1" applyFill="1" applyBorder="1" applyProtection="1"/>
    <xf numFmtId="0" fontId="24" fillId="13" borderId="33" xfId="0" applyFont="1" applyFill="1" applyBorder="1"/>
    <xf numFmtId="169" fontId="24" fillId="13" borderId="3" xfId="0" applyNumberFormat="1" applyFont="1" applyFill="1" applyBorder="1"/>
    <xf numFmtId="170" fontId="38" fillId="13" borderId="3" xfId="0" applyNumberFormat="1" applyFont="1" applyFill="1" applyBorder="1"/>
    <xf numFmtId="9" fontId="24" fillId="13" borderId="4" xfId="0" applyNumberFormat="1" applyFont="1" applyFill="1" applyBorder="1" applyAlignment="1">
      <alignment horizontal="right" indent="1"/>
    </xf>
    <xf numFmtId="9" fontId="24" fillId="13" borderId="32" xfId="0" applyNumberFormat="1" applyFont="1" applyFill="1" applyBorder="1" applyAlignment="1">
      <alignment horizontal="right" indent="1"/>
    </xf>
    <xf numFmtId="9" fontId="24" fillId="13" borderId="33" xfId="0" applyNumberFormat="1" applyFont="1" applyFill="1" applyBorder="1"/>
    <xf numFmtId="171" fontId="33" fillId="13" borderId="3" xfId="0" applyNumberFormat="1" applyFont="1" applyFill="1" applyBorder="1"/>
    <xf numFmtId="9" fontId="24" fillId="13" borderId="3" xfId="0" applyNumberFormat="1" applyFont="1" applyFill="1" applyBorder="1" applyAlignment="1">
      <alignment horizontal="right" indent="1"/>
    </xf>
    <xf numFmtId="1" fontId="24" fillId="13" borderId="4" xfId="0" applyNumberFormat="1" applyFont="1" applyFill="1" applyBorder="1" applyAlignment="1">
      <alignment horizontal="right" indent="1"/>
    </xf>
    <xf numFmtId="1" fontId="24" fillId="13" borderId="2" xfId="0" applyNumberFormat="1" applyFont="1" applyFill="1" applyBorder="1" applyAlignment="1">
      <alignment horizontal="right" indent="1"/>
    </xf>
    <xf numFmtId="1" fontId="14" fillId="13" borderId="3" xfId="0" applyNumberFormat="1" applyFont="1" applyFill="1" applyBorder="1" applyAlignment="1" applyProtection="1">
      <alignment horizontal="center"/>
    </xf>
    <xf numFmtId="0" fontId="24" fillId="13" borderId="0" xfId="0" applyFont="1" applyFill="1"/>
    <xf numFmtId="1" fontId="6" fillId="3" borderId="35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12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4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1x1'!$G$17:$G$116</c:f>
              <c:numCache>
                <c:formatCode>0;[Red]0</c:formatCode>
                <c:ptCount val="10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41</c:v>
                </c:pt>
                <c:pt idx="21">
                  <c:v>45</c:v>
                </c:pt>
                <c:pt idx="22">
                  <c:v>49</c:v>
                </c:pt>
                <c:pt idx="23">
                  <c:v>53</c:v>
                </c:pt>
                <c:pt idx="24">
                  <c:v>57</c:v>
                </c:pt>
                <c:pt idx="25">
                  <c:v>61</c:v>
                </c:pt>
                <c:pt idx="26">
                  <c:v>65</c:v>
                </c:pt>
                <c:pt idx="27">
                  <c:v>69</c:v>
                </c:pt>
                <c:pt idx="28">
                  <c:v>73</c:v>
                </c:pt>
                <c:pt idx="29">
                  <c:v>77</c:v>
                </c:pt>
                <c:pt idx="30">
                  <c:v>81</c:v>
                </c:pt>
                <c:pt idx="31">
                  <c:v>85</c:v>
                </c:pt>
                <c:pt idx="32">
                  <c:v>89</c:v>
                </c:pt>
                <c:pt idx="33">
                  <c:v>93</c:v>
                </c:pt>
                <c:pt idx="34">
                  <c:v>97</c:v>
                </c:pt>
                <c:pt idx="35">
                  <c:v>101</c:v>
                </c:pt>
                <c:pt idx="36">
                  <c:v>105</c:v>
                </c:pt>
                <c:pt idx="37">
                  <c:v>109</c:v>
                </c:pt>
                <c:pt idx="38">
                  <c:v>113</c:v>
                </c:pt>
                <c:pt idx="39">
                  <c:v>117</c:v>
                </c:pt>
                <c:pt idx="40">
                  <c:v>121</c:v>
                </c:pt>
                <c:pt idx="41">
                  <c:v>125</c:v>
                </c:pt>
                <c:pt idx="42">
                  <c:v>129</c:v>
                </c:pt>
                <c:pt idx="43">
                  <c:v>133</c:v>
                </c:pt>
                <c:pt idx="44">
                  <c:v>137</c:v>
                </c:pt>
                <c:pt idx="45">
                  <c:v>141</c:v>
                </c:pt>
                <c:pt idx="46">
                  <c:v>145</c:v>
                </c:pt>
                <c:pt idx="47">
                  <c:v>149</c:v>
                </c:pt>
                <c:pt idx="48">
                  <c:v>153</c:v>
                </c:pt>
                <c:pt idx="49">
                  <c:v>157</c:v>
                </c:pt>
                <c:pt idx="50">
                  <c:v>161</c:v>
                </c:pt>
                <c:pt idx="51">
                  <c:v>165</c:v>
                </c:pt>
                <c:pt idx="52">
                  <c:v>169</c:v>
                </c:pt>
                <c:pt idx="53">
                  <c:v>173</c:v>
                </c:pt>
                <c:pt idx="54">
                  <c:v>177</c:v>
                </c:pt>
                <c:pt idx="55">
                  <c:v>181</c:v>
                </c:pt>
                <c:pt idx="56">
                  <c:v>185</c:v>
                </c:pt>
                <c:pt idx="57">
                  <c:v>189</c:v>
                </c:pt>
                <c:pt idx="58">
                  <c:v>193</c:v>
                </c:pt>
                <c:pt idx="59">
                  <c:v>197</c:v>
                </c:pt>
                <c:pt idx="60">
                  <c:v>201</c:v>
                </c:pt>
                <c:pt idx="61">
                  <c:v>205</c:v>
                </c:pt>
                <c:pt idx="62">
                  <c:v>209</c:v>
                </c:pt>
                <c:pt idx="63">
                  <c:v>213</c:v>
                </c:pt>
                <c:pt idx="64">
                  <c:v>217</c:v>
                </c:pt>
                <c:pt idx="65">
                  <c:v>221</c:v>
                </c:pt>
                <c:pt idx="66">
                  <c:v>225</c:v>
                </c:pt>
                <c:pt idx="67">
                  <c:v>229</c:v>
                </c:pt>
                <c:pt idx="68">
                  <c:v>233</c:v>
                </c:pt>
                <c:pt idx="69">
                  <c:v>237</c:v>
                </c:pt>
                <c:pt idx="70">
                  <c:v>241</c:v>
                </c:pt>
                <c:pt idx="71">
                  <c:v>245</c:v>
                </c:pt>
                <c:pt idx="72">
                  <c:v>249</c:v>
                </c:pt>
                <c:pt idx="73">
                  <c:v>253</c:v>
                </c:pt>
                <c:pt idx="74">
                  <c:v>257</c:v>
                </c:pt>
                <c:pt idx="75">
                  <c:v>261</c:v>
                </c:pt>
                <c:pt idx="76">
                  <c:v>265</c:v>
                </c:pt>
                <c:pt idx="77">
                  <c:v>269</c:v>
                </c:pt>
                <c:pt idx="78">
                  <c:v>273</c:v>
                </c:pt>
                <c:pt idx="79">
                  <c:v>277</c:v>
                </c:pt>
                <c:pt idx="80">
                  <c:v>281</c:v>
                </c:pt>
                <c:pt idx="81">
                  <c:v>285</c:v>
                </c:pt>
                <c:pt idx="82">
                  <c:v>289</c:v>
                </c:pt>
                <c:pt idx="83">
                  <c:v>293</c:v>
                </c:pt>
                <c:pt idx="84">
                  <c:v>297</c:v>
                </c:pt>
                <c:pt idx="85">
                  <c:v>301</c:v>
                </c:pt>
                <c:pt idx="86">
                  <c:v>305</c:v>
                </c:pt>
                <c:pt idx="87">
                  <c:v>309</c:v>
                </c:pt>
                <c:pt idx="88">
                  <c:v>313</c:v>
                </c:pt>
                <c:pt idx="89">
                  <c:v>317</c:v>
                </c:pt>
                <c:pt idx="90">
                  <c:v>321</c:v>
                </c:pt>
                <c:pt idx="91">
                  <c:v>325</c:v>
                </c:pt>
                <c:pt idx="92">
                  <c:v>329</c:v>
                </c:pt>
                <c:pt idx="93">
                  <c:v>333</c:v>
                </c:pt>
                <c:pt idx="94">
                  <c:v>337</c:v>
                </c:pt>
                <c:pt idx="95">
                  <c:v>341</c:v>
                </c:pt>
                <c:pt idx="96">
                  <c:v>345</c:v>
                </c:pt>
                <c:pt idx="97">
                  <c:v>349</c:v>
                </c:pt>
                <c:pt idx="98">
                  <c:v>353</c:v>
                </c:pt>
                <c:pt idx="99">
                  <c:v>357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1x1'!$S$17:$S$116</c:f>
              <c:numCache>
                <c:formatCode>0;[Red]0</c:formatCode>
                <c:ptCount val="10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67</c:v>
                </c:pt>
                <c:pt idx="35">
                  <c:v>69</c:v>
                </c:pt>
                <c:pt idx="36">
                  <c:v>70</c:v>
                </c:pt>
                <c:pt idx="37">
                  <c:v>72</c:v>
                </c:pt>
                <c:pt idx="38">
                  <c:v>74</c:v>
                </c:pt>
                <c:pt idx="39">
                  <c:v>75</c:v>
                </c:pt>
                <c:pt idx="40">
                  <c:v>75</c:v>
                </c:pt>
                <c:pt idx="41">
                  <c:v>77</c:v>
                </c:pt>
                <c:pt idx="42">
                  <c:v>78</c:v>
                </c:pt>
                <c:pt idx="43">
                  <c:v>79</c:v>
                </c:pt>
                <c:pt idx="44">
                  <c:v>80</c:v>
                </c:pt>
                <c:pt idx="45">
                  <c:v>81</c:v>
                </c:pt>
                <c:pt idx="46">
                  <c:v>82</c:v>
                </c:pt>
                <c:pt idx="47">
                  <c:v>84</c:v>
                </c:pt>
                <c:pt idx="48">
                  <c:v>84</c:v>
                </c:pt>
                <c:pt idx="49">
                  <c:v>85</c:v>
                </c:pt>
                <c:pt idx="50">
                  <c:v>86</c:v>
                </c:pt>
                <c:pt idx="51">
                  <c:v>87</c:v>
                </c:pt>
                <c:pt idx="52">
                  <c:v>88</c:v>
                </c:pt>
                <c:pt idx="53">
                  <c:v>89</c:v>
                </c:pt>
                <c:pt idx="54">
                  <c:v>90</c:v>
                </c:pt>
                <c:pt idx="55">
                  <c:v>91</c:v>
                </c:pt>
                <c:pt idx="56">
                  <c:v>92</c:v>
                </c:pt>
                <c:pt idx="57">
                  <c:v>93</c:v>
                </c:pt>
                <c:pt idx="58">
                  <c:v>94</c:v>
                </c:pt>
                <c:pt idx="59">
                  <c:v>95</c:v>
                </c:pt>
                <c:pt idx="60">
                  <c:v>96</c:v>
                </c:pt>
                <c:pt idx="61">
                  <c:v>97</c:v>
                </c:pt>
                <c:pt idx="62">
                  <c:v>98</c:v>
                </c:pt>
                <c:pt idx="63">
                  <c:v>99</c:v>
                </c:pt>
                <c:pt idx="64">
                  <c:v>100</c:v>
                </c:pt>
                <c:pt idx="65">
                  <c:v>101</c:v>
                </c:pt>
                <c:pt idx="66">
                  <c:v>102</c:v>
                </c:pt>
                <c:pt idx="67">
                  <c:v>103</c:v>
                </c:pt>
                <c:pt idx="68">
                  <c:v>104</c:v>
                </c:pt>
                <c:pt idx="69">
                  <c:v>105</c:v>
                </c:pt>
                <c:pt idx="70">
                  <c:v>106</c:v>
                </c:pt>
                <c:pt idx="71">
                  <c:v>107</c:v>
                </c:pt>
                <c:pt idx="72">
                  <c:v>108</c:v>
                </c:pt>
                <c:pt idx="73">
                  <c:v>110</c:v>
                </c:pt>
                <c:pt idx="74">
                  <c:v>110</c:v>
                </c:pt>
                <c:pt idx="75">
                  <c:v>112</c:v>
                </c:pt>
                <c:pt idx="76">
                  <c:v>113</c:v>
                </c:pt>
                <c:pt idx="77">
                  <c:v>114</c:v>
                </c:pt>
                <c:pt idx="78">
                  <c:v>115</c:v>
                </c:pt>
                <c:pt idx="79">
                  <c:v>116</c:v>
                </c:pt>
                <c:pt idx="80">
                  <c:v>117</c:v>
                </c:pt>
                <c:pt idx="81">
                  <c:v>118</c:v>
                </c:pt>
                <c:pt idx="82">
                  <c:v>119</c:v>
                </c:pt>
                <c:pt idx="83">
                  <c:v>121</c:v>
                </c:pt>
                <c:pt idx="84">
                  <c:v>122</c:v>
                </c:pt>
                <c:pt idx="85">
                  <c:v>123</c:v>
                </c:pt>
                <c:pt idx="86">
                  <c:v>124</c:v>
                </c:pt>
                <c:pt idx="87">
                  <c:v>125</c:v>
                </c:pt>
                <c:pt idx="88">
                  <c:v>126</c:v>
                </c:pt>
                <c:pt idx="89">
                  <c:v>127</c:v>
                </c:pt>
                <c:pt idx="90">
                  <c:v>129</c:v>
                </c:pt>
                <c:pt idx="91">
                  <c:v>130</c:v>
                </c:pt>
                <c:pt idx="92">
                  <c:v>131</c:v>
                </c:pt>
                <c:pt idx="93">
                  <c:v>132</c:v>
                </c:pt>
                <c:pt idx="94">
                  <c:v>133</c:v>
                </c:pt>
                <c:pt idx="95">
                  <c:v>134</c:v>
                </c:pt>
                <c:pt idx="96">
                  <c:v>135</c:v>
                </c:pt>
                <c:pt idx="97">
                  <c:v>137</c:v>
                </c:pt>
                <c:pt idx="98">
                  <c:v>138</c:v>
                </c:pt>
                <c:pt idx="99">
                  <c:v>76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1x1'!$Q$17:$Q$116</c:f>
              <c:numCache>
                <c:formatCode>General</c:formatCode>
                <c:ptCount val="1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22</c:v>
                </c:pt>
                <c:pt idx="22">
                  <c:v>24</c:v>
                </c:pt>
                <c:pt idx="23">
                  <c:v>26</c:v>
                </c:pt>
                <c:pt idx="24">
                  <c:v>28</c:v>
                </c:pt>
                <c:pt idx="25">
                  <c:v>30</c:v>
                </c:pt>
                <c:pt idx="26">
                  <c:v>32</c:v>
                </c:pt>
                <c:pt idx="27">
                  <c:v>34</c:v>
                </c:pt>
                <c:pt idx="28">
                  <c:v>36</c:v>
                </c:pt>
                <c:pt idx="29">
                  <c:v>38</c:v>
                </c:pt>
                <c:pt idx="30">
                  <c:v>40</c:v>
                </c:pt>
                <c:pt idx="31">
                  <c:v>42</c:v>
                </c:pt>
                <c:pt idx="32">
                  <c:v>44</c:v>
                </c:pt>
                <c:pt idx="33">
                  <c:v>46</c:v>
                </c:pt>
                <c:pt idx="34">
                  <c:v>47</c:v>
                </c:pt>
                <c:pt idx="35">
                  <c:v>49</c:v>
                </c:pt>
                <c:pt idx="36">
                  <c:v>50</c:v>
                </c:pt>
                <c:pt idx="37">
                  <c:v>52</c:v>
                </c:pt>
                <c:pt idx="38">
                  <c:v>54</c:v>
                </c:pt>
                <c:pt idx="39">
                  <c:v>55</c:v>
                </c:pt>
                <c:pt idx="40">
                  <c:v>55</c:v>
                </c:pt>
                <c:pt idx="41">
                  <c:v>57</c:v>
                </c:pt>
                <c:pt idx="42">
                  <c:v>58</c:v>
                </c:pt>
                <c:pt idx="43">
                  <c:v>59</c:v>
                </c:pt>
                <c:pt idx="44">
                  <c:v>60</c:v>
                </c:pt>
                <c:pt idx="45">
                  <c:v>61</c:v>
                </c:pt>
                <c:pt idx="46">
                  <c:v>62</c:v>
                </c:pt>
                <c:pt idx="47">
                  <c:v>64</c:v>
                </c:pt>
                <c:pt idx="48">
                  <c:v>64</c:v>
                </c:pt>
                <c:pt idx="49">
                  <c:v>65</c:v>
                </c:pt>
                <c:pt idx="50">
                  <c:v>66</c:v>
                </c:pt>
                <c:pt idx="51">
                  <c:v>67</c:v>
                </c:pt>
                <c:pt idx="52">
                  <c:v>68</c:v>
                </c:pt>
                <c:pt idx="53">
                  <c:v>69</c:v>
                </c:pt>
                <c:pt idx="54">
                  <c:v>70</c:v>
                </c:pt>
                <c:pt idx="55">
                  <c:v>71</c:v>
                </c:pt>
                <c:pt idx="56">
                  <c:v>72</c:v>
                </c:pt>
                <c:pt idx="57">
                  <c:v>73</c:v>
                </c:pt>
                <c:pt idx="58">
                  <c:v>74</c:v>
                </c:pt>
                <c:pt idx="59">
                  <c:v>75</c:v>
                </c:pt>
                <c:pt idx="60">
                  <c:v>76</c:v>
                </c:pt>
                <c:pt idx="61">
                  <c:v>77</c:v>
                </c:pt>
                <c:pt idx="62">
                  <c:v>78</c:v>
                </c:pt>
                <c:pt idx="63">
                  <c:v>79</c:v>
                </c:pt>
                <c:pt idx="64">
                  <c:v>80</c:v>
                </c:pt>
                <c:pt idx="65">
                  <c:v>81</c:v>
                </c:pt>
                <c:pt idx="66">
                  <c:v>82</c:v>
                </c:pt>
                <c:pt idx="67">
                  <c:v>83</c:v>
                </c:pt>
                <c:pt idx="68">
                  <c:v>84</c:v>
                </c:pt>
                <c:pt idx="69">
                  <c:v>85</c:v>
                </c:pt>
                <c:pt idx="70">
                  <c:v>86</c:v>
                </c:pt>
                <c:pt idx="71">
                  <c:v>87</c:v>
                </c:pt>
                <c:pt idx="72">
                  <c:v>88</c:v>
                </c:pt>
                <c:pt idx="73">
                  <c:v>90</c:v>
                </c:pt>
                <c:pt idx="74">
                  <c:v>90</c:v>
                </c:pt>
                <c:pt idx="75">
                  <c:v>92</c:v>
                </c:pt>
                <c:pt idx="76">
                  <c:v>93</c:v>
                </c:pt>
                <c:pt idx="77">
                  <c:v>94</c:v>
                </c:pt>
                <c:pt idx="78">
                  <c:v>95</c:v>
                </c:pt>
                <c:pt idx="79">
                  <c:v>96</c:v>
                </c:pt>
                <c:pt idx="80">
                  <c:v>97</c:v>
                </c:pt>
                <c:pt idx="81">
                  <c:v>98</c:v>
                </c:pt>
                <c:pt idx="82">
                  <c:v>99</c:v>
                </c:pt>
                <c:pt idx="83">
                  <c:v>101</c:v>
                </c:pt>
                <c:pt idx="84">
                  <c:v>102</c:v>
                </c:pt>
                <c:pt idx="85">
                  <c:v>103</c:v>
                </c:pt>
                <c:pt idx="86">
                  <c:v>104</c:v>
                </c:pt>
                <c:pt idx="87">
                  <c:v>105</c:v>
                </c:pt>
                <c:pt idx="88">
                  <c:v>106</c:v>
                </c:pt>
                <c:pt idx="89">
                  <c:v>107</c:v>
                </c:pt>
                <c:pt idx="90">
                  <c:v>109</c:v>
                </c:pt>
                <c:pt idx="91">
                  <c:v>110</c:v>
                </c:pt>
                <c:pt idx="92">
                  <c:v>111</c:v>
                </c:pt>
                <c:pt idx="93">
                  <c:v>112</c:v>
                </c:pt>
                <c:pt idx="94">
                  <c:v>113</c:v>
                </c:pt>
                <c:pt idx="95">
                  <c:v>114</c:v>
                </c:pt>
                <c:pt idx="96">
                  <c:v>115</c:v>
                </c:pt>
                <c:pt idx="97">
                  <c:v>117</c:v>
                </c:pt>
                <c:pt idx="98">
                  <c:v>118</c:v>
                </c:pt>
                <c:pt idx="99">
                  <c:v>56</c:v>
                </c:pt>
              </c:numCache>
            </c:numRef>
          </c:val>
        </c:ser>
        <c:marker val="1"/>
        <c:axId val="82807424"/>
        <c:axId val="82813312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1x1'!$AA$17:$AA$116</c:f>
              <c:numCache>
                <c:formatCode>0_ ;[Red]\-0\ </c:formatCode>
                <c:ptCount val="100"/>
                <c:pt idx="0">
                  <c:v>7498.87</c:v>
                </c:pt>
                <c:pt idx="1">
                  <c:v>7497.54</c:v>
                </c:pt>
                <c:pt idx="2">
                  <c:v>7496.01</c:v>
                </c:pt>
                <c:pt idx="3">
                  <c:v>7494.28</c:v>
                </c:pt>
                <c:pt idx="4">
                  <c:v>7492.35</c:v>
                </c:pt>
                <c:pt idx="5">
                  <c:v>7490.22</c:v>
                </c:pt>
                <c:pt idx="6">
                  <c:v>7487.89</c:v>
                </c:pt>
                <c:pt idx="7">
                  <c:v>7485.36</c:v>
                </c:pt>
                <c:pt idx="8">
                  <c:v>7482.63</c:v>
                </c:pt>
                <c:pt idx="9">
                  <c:v>7479.7</c:v>
                </c:pt>
                <c:pt idx="10">
                  <c:v>7476.57</c:v>
                </c:pt>
                <c:pt idx="11">
                  <c:v>7473.24</c:v>
                </c:pt>
                <c:pt idx="12">
                  <c:v>7469.71</c:v>
                </c:pt>
                <c:pt idx="13">
                  <c:v>7465.98</c:v>
                </c:pt>
                <c:pt idx="14">
                  <c:v>7462.05</c:v>
                </c:pt>
                <c:pt idx="15">
                  <c:v>7457.92</c:v>
                </c:pt>
                <c:pt idx="16">
                  <c:v>7453.59</c:v>
                </c:pt>
                <c:pt idx="17">
                  <c:v>7449.06</c:v>
                </c:pt>
                <c:pt idx="18">
                  <c:v>7444.33</c:v>
                </c:pt>
                <c:pt idx="19">
                  <c:v>7439.4</c:v>
                </c:pt>
                <c:pt idx="20">
                  <c:v>7431.14</c:v>
                </c:pt>
                <c:pt idx="21">
                  <c:v>7420.08</c:v>
                </c:pt>
                <c:pt idx="22">
                  <c:v>7408.22</c:v>
                </c:pt>
                <c:pt idx="23">
                  <c:v>7395.56</c:v>
                </c:pt>
                <c:pt idx="24">
                  <c:v>7382.1</c:v>
                </c:pt>
                <c:pt idx="25">
                  <c:v>7367.84</c:v>
                </c:pt>
                <c:pt idx="26">
                  <c:v>7352.78</c:v>
                </c:pt>
                <c:pt idx="27">
                  <c:v>7336.92</c:v>
                </c:pt>
                <c:pt idx="28">
                  <c:v>7320.26</c:v>
                </c:pt>
                <c:pt idx="29">
                  <c:v>7302.8</c:v>
                </c:pt>
                <c:pt idx="30">
                  <c:v>7284.54</c:v>
                </c:pt>
                <c:pt idx="31">
                  <c:v>7265.48</c:v>
                </c:pt>
                <c:pt idx="32">
                  <c:v>7245.62</c:v>
                </c:pt>
                <c:pt idx="33">
                  <c:v>7224.73</c:v>
                </c:pt>
                <c:pt idx="34">
                  <c:v>7202.93</c:v>
                </c:pt>
                <c:pt idx="35">
                  <c:v>7179.71</c:v>
                </c:pt>
                <c:pt idx="36">
                  <c:v>7155.57</c:v>
                </c:pt>
                <c:pt idx="37">
                  <c:v>7130.01</c:v>
                </c:pt>
                <c:pt idx="38">
                  <c:v>7103.53</c:v>
                </c:pt>
                <c:pt idx="39">
                  <c:v>7075.63</c:v>
                </c:pt>
                <c:pt idx="40">
                  <c:v>7046.41</c:v>
                </c:pt>
                <c:pt idx="41">
                  <c:v>7015.37</c:v>
                </c:pt>
                <c:pt idx="42">
                  <c:v>6983.01</c:v>
                </c:pt>
                <c:pt idx="43">
                  <c:v>6948.83</c:v>
                </c:pt>
                <c:pt idx="44">
                  <c:v>6913.34</c:v>
                </c:pt>
                <c:pt idx="45">
                  <c:v>6876.02</c:v>
                </c:pt>
                <c:pt idx="46">
                  <c:v>6836.99</c:v>
                </c:pt>
                <c:pt idx="47">
                  <c:v>6796.13</c:v>
                </c:pt>
                <c:pt idx="48">
                  <c:v>6753.56</c:v>
                </c:pt>
                <c:pt idx="49">
                  <c:v>6708.76</c:v>
                </c:pt>
                <c:pt idx="50">
                  <c:v>6662.25</c:v>
                </c:pt>
                <c:pt idx="51">
                  <c:v>6613.51</c:v>
                </c:pt>
                <c:pt idx="52">
                  <c:v>6562.66</c:v>
                </c:pt>
                <c:pt idx="53">
                  <c:v>6509.58</c:v>
                </c:pt>
                <c:pt idx="54">
                  <c:v>6454.39</c:v>
                </c:pt>
                <c:pt idx="55">
                  <c:v>6396.58</c:v>
                </c:pt>
                <c:pt idx="56">
                  <c:v>6336.65</c:v>
                </c:pt>
                <c:pt idx="57">
                  <c:v>6274.1</c:v>
                </c:pt>
                <c:pt idx="58">
                  <c:v>6209.43</c:v>
                </c:pt>
                <c:pt idx="59">
                  <c:v>6142.14</c:v>
                </c:pt>
                <c:pt idx="60">
                  <c:v>6072.33</c:v>
                </c:pt>
                <c:pt idx="61">
                  <c:v>5999.5</c:v>
                </c:pt>
                <c:pt idx="62">
                  <c:v>5924.15</c:v>
                </c:pt>
                <c:pt idx="63">
                  <c:v>5845.78</c:v>
                </c:pt>
                <c:pt idx="64">
                  <c:v>5764.9</c:v>
                </c:pt>
                <c:pt idx="65">
                  <c:v>5680.99</c:v>
                </c:pt>
                <c:pt idx="66">
                  <c:v>5594.17</c:v>
                </c:pt>
                <c:pt idx="67">
                  <c:v>5504.32</c:v>
                </c:pt>
                <c:pt idx="68">
                  <c:v>5411.56</c:v>
                </c:pt>
                <c:pt idx="69">
                  <c:v>5315.37</c:v>
                </c:pt>
                <c:pt idx="70">
                  <c:v>5216.2700000000004</c:v>
                </c:pt>
                <c:pt idx="71">
                  <c:v>5113.74</c:v>
                </c:pt>
                <c:pt idx="72">
                  <c:v>5007.8999999999996</c:v>
                </c:pt>
                <c:pt idx="73">
                  <c:v>4898.63</c:v>
                </c:pt>
                <c:pt idx="74">
                  <c:v>4786.05</c:v>
                </c:pt>
                <c:pt idx="75">
                  <c:v>4669.6499999999996</c:v>
                </c:pt>
                <c:pt idx="76">
                  <c:v>4549.93</c:v>
                </c:pt>
                <c:pt idx="77">
                  <c:v>4426.3900000000003</c:v>
                </c:pt>
                <c:pt idx="78">
                  <c:v>4299.53</c:v>
                </c:pt>
                <c:pt idx="79">
                  <c:v>4168.8500000000004</c:v>
                </c:pt>
                <c:pt idx="80">
                  <c:v>4034.45</c:v>
                </c:pt>
                <c:pt idx="81">
                  <c:v>3895.83</c:v>
                </c:pt>
                <c:pt idx="82">
                  <c:v>3753.49</c:v>
                </c:pt>
                <c:pt idx="83">
                  <c:v>3606.93</c:v>
                </c:pt>
                <c:pt idx="84">
                  <c:v>3456.66</c:v>
                </c:pt>
                <c:pt idx="85">
                  <c:v>3302.16</c:v>
                </c:pt>
                <c:pt idx="86">
                  <c:v>3143.55</c:v>
                </c:pt>
                <c:pt idx="87">
                  <c:v>2980.71</c:v>
                </c:pt>
                <c:pt idx="88">
                  <c:v>2813.76</c:v>
                </c:pt>
                <c:pt idx="89">
                  <c:v>2642.18</c:v>
                </c:pt>
                <c:pt idx="90">
                  <c:v>2466.4899999999998</c:v>
                </c:pt>
                <c:pt idx="91">
                  <c:v>2286.17</c:v>
                </c:pt>
                <c:pt idx="92">
                  <c:v>2101.34</c:v>
                </c:pt>
                <c:pt idx="93">
                  <c:v>1911.88</c:v>
                </c:pt>
                <c:pt idx="94">
                  <c:v>1717.91</c:v>
                </c:pt>
                <c:pt idx="95">
                  <c:v>1518.92</c:v>
                </c:pt>
                <c:pt idx="96">
                  <c:v>1315.41</c:v>
                </c:pt>
                <c:pt idx="97">
                  <c:v>1106.8800000000001</c:v>
                </c:pt>
                <c:pt idx="98">
                  <c:v>893.83</c:v>
                </c:pt>
                <c:pt idx="99">
                  <c:v>9.2799999999999994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1x1'!$M$17:$M$116</c:f>
              <c:numCache>
                <c:formatCode>0.0</c:formatCode>
                <c:ptCount val="100"/>
                <c:pt idx="0">
                  <c:v>0.2</c:v>
                </c:pt>
                <c:pt idx="1">
                  <c:v>0.6</c:v>
                </c:pt>
                <c:pt idx="2">
                  <c:v>1.2</c:v>
                </c:pt>
                <c:pt idx="3">
                  <c:v>2</c:v>
                </c:pt>
                <c:pt idx="4">
                  <c:v>3</c:v>
                </c:pt>
                <c:pt idx="5">
                  <c:v>4.2</c:v>
                </c:pt>
                <c:pt idx="6">
                  <c:v>5.6</c:v>
                </c:pt>
                <c:pt idx="7">
                  <c:v>7.2</c:v>
                </c:pt>
                <c:pt idx="8">
                  <c:v>9</c:v>
                </c:pt>
                <c:pt idx="9">
                  <c:v>11</c:v>
                </c:pt>
                <c:pt idx="10">
                  <c:v>13.2</c:v>
                </c:pt>
                <c:pt idx="11">
                  <c:v>15.6</c:v>
                </c:pt>
                <c:pt idx="12">
                  <c:v>18.2</c:v>
                </c:pt>
                <c:pt idx="13">
                  <c:v>21</c:v>
                </c:pt>
                <c:pt idx="14">
                  <c:v>24</c:v>
                </c:pt>
                <c:pt idx="15">
                  <c:v>27.2</c:v>
                </c:pt>
                <c:pt idx="16">
                  <c:v>30.6</c:v>
                </c:pt>
                <c:pt idx="17">
                  <c:v>34.200000000000003</c:v>
                </c:pt>
                <c:pt idx="18">
                  <c:v>38</c:v>
                </c:pt>
                <c:pt idx="19">
                  <c:v>42</c:v>
                </c:pt>
                <c:pt idx="20">
                  <c:v>44</c:v>
                </c:pt>
                <c:pt idx="21">
                  <c:v>48</c:v>
                </c:pt>
                <c:pt idx="22">
                  <c:v>52</c:v>
                </c:pt>
                <c:pt idx="23">
                  <c:v>56</c:v>
                </c:pt>
                <c:pt idx="24">
                  <c:v>60</c:v>
                </c:pt>
                <c:pt idx="25">
                  <c:v>64</c:v>
                </c:pt>
                <c:pt idx="26">
                  <c:v>68</c:v>
                </c:pt>
                <c:pt idx="27">
                  <c:v>72</c:v>
                </c:pt>
                <c:pt idx="28">
                  <c:v>76</c:v>
                </c:pt>
                <c:pt idx="29">
                  <c:v>80</c:v>
                </c:pt>
                <c:pt idx="30">
                  <c:v>84</c:v>
                </c:pt>
                <c:pt idx="31">
                  <c:v>88</c:v>
                </c:pt>
                <c:pt idx="32">
                  <c:v>92</c:v>
                </c:pt>
                <c:pt idx="33">
                  <c:v>96</c:v>
                </c:pt>
                <c:pt idx="34">
                  <c:v>102</c:v>
                </c:pt>
                <c:pt idx="35">
                  <c:v>106</c:v>
                </c:pt>
                <c:pt idx="36">
                  <c:v>112</c:v>
                </c:pt>
                <c:pt idx="37">
                  <c:v>116</c:v>
                </c:pt>
                <c:pt idx="38">
                  <c:v>122</c:v>
                </c:pt>
                <c:pt idx="39">
                  <c:v>128</c:v>
                </c:pt>
                <c:pt idx="40">
                  <c:v>136</c:v>
                </c:pt>
                <c:pt idx="41">
                  <c:v>142</c:v>
                </c:pt>
                <c:pt idx="42">
                  <c:v>150</c:v>
                </c:pt>
                <c:pt idx="43">
                  <c:v>156</c:v>
                </c:pt>
                <c:pt idx="44">
                  <c:v>164</c:v>
                </c:pt>
                <c:pt idx="45">
                  <c:v>172</c:v>
                </c:pt>
                <c:pt idx="46">
                  <c:v>180</c:v>
                </c:pt>
                <c:pt idx="47">
                  <c:v>188</c:v>
                </c:pt>
                <c:pt idx="48">
                  <c:v>198</c:v>
                </c:pt>
                <c:pt idx="49">
                  <c:v>206</c:v>
                </c:pt>
                <c:pt idx="50">
                  <c:v>216</c:v>
                </c:pt>
                <c:pt idx="51">
                  <c:v>226</c:v>
                </c:pt>
                <c:pt idx="52">
                  <c:v>236</c:v>
                </c:pt>
                <c:pt idx="53">
                  <c:v>246</c:v>
                </c:pt>
                <c:pt idx="54">
                  <c:v>258</c:v>
                </c:pt>
                <c:pt idx="55">
                  <c:v>268</c:v>
                </c:pt>
                <c:pt idx="56">
                  <c:v>280</c:v>
                </c:pt>
                <c:pt idx="57">
                  <c:v>290</c:v>
                </c:pt>
                <c:pt idx="58">
                  <c:v>302</c:v>
                </c:pt>
                <c:pt idx="59">
                  <c:v>314</c:v>
                </c:pt>
                <c:pt idx="60">
                  <c:v>328</c:v>
                </c:pt>
                <c:pt idx="61">
                  <c:v>340</c:v>
                </c:pt>
                <c:pt idx="62">
                  <c:v>354</c:v>
                </c:pt>
                <c:pt idx="63">
                  <c:v>366</c:v>
                </c:pt>
                <c:pt idx="64">
                  <c:v>380</c:v>
                </c:pt>
                <c:pt idx="65">
                  <c:v>394</c:v>
                </c:pt>
                <c:pt idx="66">
                  <c:v>408</c:v>
                </c:pt>
                <c:pt idx="67">
                  <c:v>422</c:v>
                </c:pt>
                <c:pt idx="68">
                  <c:v>438</c:v>
                </c:pt>
                <c:pt idx="69">
                  <c:v>452</c:v>
                </c:pt>
                <c:pt idx="70">
                  <c:v>468</c:v>
                </c:pt>
                <c:pt idx="71">
                  <c:v>484</c:v>
                </c:pt>
                <c:pt idx="72">
                  <c:v>500</c:v>
                </c:pt>
                <c:pt idx="73">
                  <c:v>516</c:v>
                </c:pt>
                <c:pt idx="74">
                  <c:v>534</c:v>
                </c:pt>
                <c:pt idx="75">
                  <c:v>550</c:v>
                </c:pt>
                <c:pt idx="76">
                  <c:v>568</c:v>
                </c:pt>
                <c:pt idx="77">
                  <c:v>584</c:v>
                </c:pt>
                <c:pt idx="78">
                  <c:v>602</c:v>
                </c:pt>
                <c:pt idx="79">
                  <c:v>620</c:v>
                </c:pt>
                <c:pt idx="80">
                  <c:v>640</c:v>
                </c:pt>
                <c:pt idx="81">
                  <c:v>658</c:v>
                </c:pt>
                <c:pt idx="82">
                  <c:v>678</c:v>
                </c:pt>
                <c:pt idx="83">
                  <c:v>696</c:v>
                </c:pt>
                <c:pt idx="84">
                  <c:v>716</c:v>
                </c:pt>
                <c:pt idx="85">
                  <c:v>736</c:v>
                </c:pt>
                <c:pt idx="86">
                  <c:v>756</c:v>
                </c:pt>
                <c:pt idx="87">
                  <c:v>776</c:v>
                </c:pt>
                <c:pt idx="88">
                  <c:v>798</c:v>
                </c:pt>
                <c:pt idx="89">
                  <c:v>818</c:v>
                </c:pt>
                <c:pt idx="90">
                  <c:v>840</c:v>
                </c:pt>
                <c:pt idx="91">
                  <c:v>862</c:v>
                </c:pt>
                <c:pt idx="92">
                  <c:v>884</c:v>
                </c:pt>
                <c:pt idx="93">
                  <c:v>906</c:v>
                </c:pt>
                <c:pt idx="94">
                  <c:v>930</c:v>
                </c:pt>
                <c:pt idx="95">
                  <c:v>952</c:v>
                </c:pt>
                <c:pt idx="96">
                  <c:v>976</c:v>
                </c:pt>
                <c:pt idx="97">
                  <c:v>998</c:v>
                </c:pt>
                <c:pt idx="98">
                  <c:v>1022</c:v>
                </c:pt>
                <c:pt idx="99">
                  <c:v>2226</c:v>
                </c:pt>
              </c:numCache>
            </c:numRef>
          </c:val>
        </c:ser>
        <c:marker val="1"/>
        <c:axId val="82814848"/>
        <c:axId val="82816384"/>
      </c:lineChart>
      <c:catAx>
        <c:axId val="8280742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813312"/>
        <c:crosses val="autoZero"/>
        <c:auto val="1"/>
        <c:lblAlgn val="ctr"/>
        <c:lblOffset val="100"/>
      </c:catAx>
      <c:valAx>
        <c:axId val="82813312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807424"/>
        <c:crosses val="autoZero"/>
        <c:crossBetween val="between"/>
      </c:valAx>
      <c:catAx>
        <c:axId val="82814848"/>
        <c:scaling>
          <c:orientation val="minMax"/>
        </c:scaling>
        <c:delete val="1"/>
        <c:axPos val="b"/>
        <c:tickLblPos val="none"/>
        <c:crossAx val="82816384"/>
        <c:crosses val="autoZero"/>
        <c:auto val="1"/>
        <c:lblAlgn val="ctr"/>
        <c:lblOffset val="100"/>
      </c:catAx>
      <c:valAx>
        <c:axId val="82816384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814848"/>
        <c:crosses val="max"/>
        <c:crossBetween val="between"/>
      </c:valAx>
      <c:spPr>
        <a:noFill/>
        <a:ln w="25400">
          <a:noFill/>
        </a:ln>
      </c:spPr>
    </c:plotArea>
    <c:legend>
      <c:legendPos val="t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9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405">
        <v>3</v>
      </c>
      <c r="C15" s="406"/>
      <c r="D15" s="407"/>
      <c r="E15" s="279"/>
      <c r="F15" s="402">
        <v>2</v>
      </c>
      <c r="G15" s="402"/>
      <c r="H15" s="402"/>
      <c r="I15" s="280"/>
      <c r="J15" s="403">
        <v>3</v>
      </c>
      <c r="K15" s="403"/>
      <c r="L15" s="403"/>
      <c r="M15" s="279"/>
      <c r="N15" s="403">
        <v>2</v>
      </c>
      <c r="O15" s="403"/>
      <c r="P15" s="40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399"/>
  <sheetViews>
    <sheetView tabSelected="1" zoomScaleNormal="100" workbookViewId="0">
      <selection activeCell="K11" sqref="K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2</v>
      </c>
      <c r="D2" s="312"/>
      <c r="E2" s="105" t="s">
        <v>12</v>
      </c>
      <c r="F2" s="125"/>
      <c r="G2" s="148">
        <v>2</v>
      </c>
      <c r="H2" s="312"/>
      <c r="I2" s="105" t="s">
        <v>0</v>
      </c>
      <c r="J2" s="257" t="str">
        <f>IF(K$2&lt;0,"д.б. &gt;0","")</f>
        <v/>
      </c>
      <c r="K2" s="158">
        <v>0.01</v>
      </c>
      <c r="L2" s="324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324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21</v>
      </c>
      <c r="L4" s="324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324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7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21</v>
      </c>
      <c r="H6" s="315"/>
      <c r="I6" s="264" t="s">
        <v>2</v>
      </c>
      <c r="J6" s="257" t="str">
        <f>IF(K$6&lt;0,"д.б. &gt;=0","")</f>
        <v/>
      </c>
      <c r="K6" s="156">
        <v>34</v>
      </c>
      <c r="L6" s="325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7"/>
    </row>
    <row r="7" spans="1:33" ht="15">
      <c r="A7" s="264" t="s">
        <v>23</v>
      </c>
      <c r="B7" s="45"/>
      <c r="C7" s="150">
        <v>1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0.15</v>
      </c>
      <c r="L7" s="325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5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21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100</v>
      </c>
      <c r="L9" s="326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20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590</v>
      </c>
      <c r="L10" s="326"/>
      <c r="M10" s="141" t="s">
        <v>38</v>
      </c>
      <c r="N10" s="142"/>
      <c r="O10" s="161">
        <v>7500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6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22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7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7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7.25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324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4" t="s">
        <v>7</v>
      </c>
      <c r="B15" s="335" t="s">
        <v>86</v>
      </c>
      <c r="C15" s="336" t="s">
        <v>20</v>
      </c>
      <c r="D15" s="321"/>
      <c r="E15" s="337" t="s">
        <v>17</v>
      </c>
      <c r="F15" s="338" t="s">
        <v>48</v>
      </c>
      <c r="G15" s="336" t="s">
        <v>47</v>
      </c>
      <c r="H15" s="321"/>
      <c r="I15" s="339" t="s">
        <v>8</v>
      </c>
      <c r="J15" s="338" t="s">
        <v>9</v>
      </c>
      <c r="K15" s="336" t="s">
        <v>49</v>
      </c>
      <c r="L15" s="328"/>
      <c r="M15" s="340" t="s">
        <v>39</v>
      </c>
      <c r="N15" s="341" t="s">
        <v>26</v>
      </c>
      <c r="O15" s="408" t="s">
        <v>83</v>
      </c>
      <c r="P15" s="409"/>
      <c r="Q15" s="415" t="s">
        <v>31</v>
      </c>
      <c r="R15" s="416"/>
      <c r="S15" s="411" t="s">
        <v>34</v>
      </c>
      <c r="T15" s="412"/>
      <c r="U15" s="330"/>
      <c r="V15" s="342" t="s">
        <v>40</v>
      </c>
      <c r="W15" s="343" t="s">
        <v>43</v>
      </c>
      <c r="X15" s="344" t="s">
        <v>44</v>
      </c>
      <c r="Y15" s="345" t="s">
        <v>42</v>
      </c>
      <c r="Z15" s="332"/>
      <c r="AA15" s="346" t="s">
        <v>64</v>
      </c>
      <c r="AB15" s="342" t="s">
        <v>41</v>
      </c>
      <c r="AC15" s="413" t="s">
        <v>50</v>
      </c>
      <c r="AD15" s="414"/>
      <c r="AE15" s="342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9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1"/>
      <c r="V16" s="166"/>
      <c r="W16" s="166"/>
      <c r="X16" s="167"/>
      <c r="Y16" s="306"/>
      <c r="Z16" s="331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2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298">
        <f>J17</f>
        <v>0.01</v>
      </c>
      <c r="L17" s="329"/>
      <c r="M17" s="169">
        <f>ROUND(C17*N17-K17*$O$6,2)</f>
        <v>0.2</v>
      </c>
      <c r="N17" s="169">
        <f>ROUND(ROUND(K17,2)*$O$4,2)</f>
        <v>0.1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2</v>
      </c>
      <c r="T17" s="301">
        <v>0</v>
      </c>
      <c r="U17" s="331"/>
      <c r="V17" s="304">
        <f>ROUND(K17*$O$7,2)</f>
        <v>1.1299999999999999</v>
      </c>
      <c r="W17" s="171">
        <f>ROUND(O17+V17,2)</f>
        <v>1.1299999999999999</v>
      </c>
      <c r="X17" s="197">
        <f>IF(O17&gt;0,ROUND(V17/O17,2),0)</f>
        <v>0</v>
      </c>
      <c r="Y17" s="307">
        <f>IF($O$10&gt;0,ROUND(V17/$O$10,2),0)</f>
        <v>0</v>
      </c>
      <c r="Z17" s="333"/>
      <c r="AA17" s="309">
        <f>IF($O$10&gt;0,ROUND($O$10-W17,2),0)</f>
        <v>7498.87</v>
      </c>
      <c r="AB17" s="195">
        <f>IF($O$10&gt;0,ROUND(W17/$O$10,2),0)</f>
        <v>0</v>
      </c>
      <c r="AC17" s="191">
        <f>IF(AND(AA17&gt;0,$O$4&gt;0),($O$10-O17-V17*$O$8)/N17,0)</f>
        <v>74998.87</v>
      </c>
      <c r="AD17" s="192">
        <f>IF(AC17&gt;0,AC17+G17,0)</f>
        <v>74998.87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1</v>
      </c>
      <c r="C18" s="290">
        <f>IF(AND($A18&gt;=C$9,C$9&gt;0),C$10,C17+B18)</f>
        <v>3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2</v>
      </c>
      <c r="G18" s="295">
        <f t="shared" ref="G18:G36" si="1">G17+F18</f>
        <v>2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298">
        <f t="shared" ref="K18:K36" si="4">K17+J18</f>
        <v>0.02</v>
      </c>
      <c r="L18" s="329"/>
      <c r="M18" s="169">
        <f t="shared" ref="M18:M36" si="5">ROUND(C18*N18-K18*$O$6,2)</f>
        <v>0.6</v>
      </c>
      <c r="N18" s="169">
        <f t="shared" ref="N18:N36" si="6">ROUND(ROUND(K18,2)*$O$4,2)</f>
        <v>0.2</v>
      </c>
      <c r="O18" s="219">
        <f>ROUND((ROUND(K17,2)*(G18-G17)*$O$4+O17+J18*$O$6),2)</f>
        <v>0.2</v>
      </c>
      <c r="P18" s="232">
        <f t="shared" ref="P18:P36" si="7">O18/$O$10</f>
        <v>2.6666666666666667E-5</v>
      </c>
      <c r="Q18" s="129">
        <f>ROUND(O18/N18,0)</f>
        <v>1</v>
      </c>
      <c r="R18" s="130">
        <f>ROUND(Q18/G18,2)</f>
        <v>0.5</v>
      </c>
      <c r="S18" s="134">
        <f t="shared" ref="S18:S36" si="8">Q18+C18</f>
        <v>4</v>
      </c>
      <c r="T18" s="301">
        <f>ROUND(S18/G18,2)</f>
        <v>2</v>
      </c>
      <c r="U18" s="331"/>
      <c r="V18" s="304">
        <f t="shared" ref="V18:V36" si="9">ROUND(K18*$O$7,2)</f>
        <v>2.2599999999999998</v>
      </c>
      <c r="W18" s="171">
        <f t="shared" ref="W18:W36" si="10">ROUND(O18+V18,2)</f>
        <v>2.46</v>
      </c>
      <c r="X18" s="197">
        <f t="shared" ref="X18:X36" si="11">IF(O18&gt;0,ROUND(V18/O18,2),0)</f>
        <v>11.3</v>
      </c>
      <c r="Y18" s="307">
        <f t="shared" ref="Y18:Y36" si="12">IF($O$10&gt;0,ROUND(V18/$O$10,2),0)</f>
        <v>0</v>
      </c>
      <c r="Z18" s="333"/>
      <c r="AA18" s="309">
        <f t="shared" ref="AA18:AA36" si="13">IF($O$10&gt;0,ROUND($O$10-W18,2),0)</f>
        <v>7497.54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37497.870000000003</v>
      </c>
      <c r="AD18" s="192">
        <f t="shared" ref="AD18:AD36" si="16">IF(AC18&gt;0,AC18+G18,0)</f>
        <v>37499.870000000003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0">
        <f t="shared" ref="C19:C36" si="18">IF(AND($A19&gt;=C$9,C$9&gt;0),C$10,C18+B19)</f>
        <v>4</v>
      </c>
      <c r="D19" s="323"/>
      <c r="E19" s="293">
        <f t="shared" si="0"/>
        <v>0</v>
      </c>
      <c r="F19" s="116">
        <f>F18+E19</f>
        <v>2</v>
      </c>
      <c r="G19" s="295">
        <f>G18+F19</f>
        <v>4</v>
      </c>
      <c r="H19" s="323"/>
      <c r="I19" s="296">
        <f t="shared" si="2"/>
        <v>1</v>
      </c>
      <c r="J19" s="121">
        <f t="shared" si="3"/>
        <v>0.01</v>
      </c>
      <c r="K19" s="298">
        <f t="shared" si="4"/>
        <v>0.03</v>
      </c>
      <c r="L19" s="329"/>
      <c r="M19" s="169">
        <f t="shared" si="5"/>
        <v>1.2</v>
      </c>
      <c r="N19" s="169">
        <f t="shared" si="6"/>
        <v>0.3</v>
      </c>
      <c r="O19" s="219">
        <f t="shared" ref="O19:O36" si="19">ROUND((ROUND(K18,2)*(G19-G18)*$O$4+O18+J19*$O$6),2)</f>
        <v>0.6</v>
      </c>
      <c r="P19" s="232">
        <f t="shared" si="7"/>
        <v>7.9999999999999993E-5</v>
      </c>
      <c r="Q19" s="129">
        <f t="shared" ref="Q19:Q36" si="20">ROUND(O19/N19,0)</f>
        <v>2</v>
      </c>
      <c r="R19" s="130">
        <f t="shared" ref="R19:R36" si="21">ROUND(Q19/G19,2)</f>
        <v>0.5</v>
      </c>
      <c r="S19" s="134">
        <f t="shared" si="8"/>
        <v>6</v>
      </c>
      <c r="T19" s="301">
        <f t="shared" ref="T19:T36" si="22">ROUND(S19/G19,2)</f>
        <v>1.5</v>
      </c>
      <c r="U19" s="331"/>
      <c r="V19" s="304">
        <f t="shared" si="9"/>
        <v>3.39</v>
      </c>
      <c r="W19" s="171">
        <f t="shared" si="10"/>
        <v>3.99</v>
      </c>
      <c r="X19" s="197">
        <f t="shared" si="11"/>
        <v>5.65</v>
      </c>
      <c r="Y19" s="307">
        <f t="shared" si="12"/>
        <v>0</v>
      </c>
      <c r="Z19" s="333"/>
      <c r="AA19" s="309">
        <f t="shared" si="13"/>
        <v>7496.01</v>
      </c>
      <c r="AB19" s="195">
        <f t="shared" si="14"/>
        <v>0</v>
      </c>
      <c r="AC19" s="191">
        <f t="shared" si="15"/>
        <v>24996.87</v>
      </c>
      <c r="AD19" s="192">
        <f t="shared" si="16"/>
        <v>25000.87</v>
      </c>
      <c r="AE19" s="174">
        <v>3</v>
      </c>
      <c r="AG19" s="233"/>
    </row>
    <row r="20" spans="1:33" ht="15">
      <c r="A20" s="173">
        <v>4</v>
      </c>
      <c r="B20" s="118">
        <f t="shared" si="17"/>
        <v>1</v>
      </c>
      <c r="C20" s="290">
        <f t="shared" si="18"/>
        <v>5</v>
      </c>
      <c r="D20" s="323"/>
      <c r="E20" s="293">
        <f t="shared" si="0"/>
        <v>0</v>
      </c>
      <c r="F20" s="116">
        <f t="shared" ref="F20:F36" si="23">F19+E20</f>
        <v>2</v>
      </c>
      <c r="G20" s="295">
        <f t="shared" si="1"/>
        <v>6</v>
      </c>
      <c r="H20" s="323"/>
      <c r="I20" s="296">
        <f t="shared" si="2"/>
        <v>1</v>
      </c>
      <c r="J20" s="121">
        <f t="shared" si="3"/>
        <v>0.01</v>
      </c>
      <c r="K20" s="298">
        <f t="shared" si="4"/>
        <v>0.04</v>
      </c>
      <c r="L20" s="329"/>
      <c r="M20" s="169">
        <f t="shared" si="5"/>
        <v>2</v>
      </c>
      <c r="N20" s="169">
        <f t="shared" si="6"/>
        <v>0.4</v>
      </c>
      <c r="O20" s="219">
        <f t="shared" si="19"/>
        <v>1.2</v>
      </c>
      <c r="P20" s="232">
        <f t="shared" si="7"/>
        <v>1.5999999999999999E-4</v>
      </c>
      <c r="Q20" s="129">
        <f t="shared" si="20"/>
        <v>3</v>
      </c>
      <c r="R20" s="130">
        <f t="shared" si="21"/>
        <v>0.5</v>
      </c>
      <c r="S20" s="134">
        <f t="shared" si="8"/>
        <v>8</v>
      </c>
      <c r="T20" s="301">
        <f t="shared" si="22"/>
        <v>1.33</v>
      </c>
      <c r="U20" s="331"/>
      <c r="V20" s="304">
        <f t="shared" si="9"/>
        <v>4.5199999999999996</v>
      </c>
      <c r="W20" s="171">
        <f t="shared" si="10"/>
        <v>5.72</v>
      </c>
      <c r="X20" s="197">
        <f t="shared" si="11"/>
        <v>3.77</v>
      </c>
      <c r="Y20" s="307">
        <f t="shared" si="12"/>
        <v>0</v>
      </c>
      <c r="Z20" s="333"/>
      <c r="AA20" s="309">
        <f t="shared" si="13"/>
        <v>7494.28</v>
      </c>
      <c r="AB20" s="195">
        <f t="shared" si="14"/>
        <v>0</v>
      </c>
      <c r="AC20" s="191">
        <f t="shared" si="15"/>
        <v>18745.87</v>
      </c>
      <c r="AD20" s="192">
        <f t="shared" si="16"/>
        <v>18751.87</v>
      </c>
      <c r="AE20" s="174">
        <v>4</v>
      </c>
      <c r="AG20" s="233"/>
    </row>
    <row r="21" spans="1:33" ht="15">
      <c r="A21" s="173">
        <v>5</v>
      </c>
      <c r="B21" s="119">
        <f t="shared" si="17"/>
        <v>1</v>
      </c>
      <c r="C21" s="291">
        <f t="shared" si="18"/>
        <v>6</v>
      </c>
      <c r="D21" s="323"/>
      <c r="E21" s="294">
        <f t="shared" si="0"/>
        <v>0</v>
      </c>
      <c r="F21" s="110">
        <f t="shared" si="23"/>
        <v>2</v>
      </c>
      <c r="G21" s="291">
        <f t="shared" si="1"/>
        <v>8</v>
      </c>
      <c r="H21" s="323"/>
      <c r="I21" s="297">
        <f t="shared" si="2"/>
        <v>1</v>
      </c>
      <c r="J21" s="20">
        <f t="shared" si="3"/>
        <v>0.01</v>
      </c>
      <c r="K21" s="299">
        <f t="shared" si="4"/>
        <v>0.05</v>
      </c>
      <c r="L21" s="329"/>
      <c r="M21" s="170">
        <f t="shared" si="5"/>
        <v>3</v>
      </c>
      <c r="N21" s="170">
        <f t="shared" si="6"/>
        <v>0.5</v>
      </c>
      <c r="O21" s="220">
        <f t="shared" si="19"/>
        <v>2</v>
      </c>
      <c r="P21" s="231">
        <f t="shared" si="7"/>
        <v>2.6666666666666668E-4</v>
      </c>
      <c r="Q21" s="131">
        <f t="shared" si="20"/>
        <v>4</v>
      </c>
      <c r="R21" s="132">
        <f t="shared" si="21"/>
        <v>0.5</v>
      </c>
      <c r="S21" s="136">
        <f t="shared" si="8"/>
        <v>10</v>
      </c>
      <c r="T21" s="302">
        <f t="shared" si="22"/>
        <v>1.25</v>
      </c>
      <c r="U21" s="331"/>
      <c r="V21" s="305">
        <f t="shared" si="9"/>
        <v>5.65</v>
      </c>
      <c r="W21" s="172">
        <f t="shared" si="10"/>
        <v>7.65</v>
      </c>
      <c r="X21" s="198">
        <f t="shared" si="11"/>
        <v>2.83</v>
      </c>
      <c r="Y21" s="308">
        <f t="shared" si="12"/>
        <v>0</v>
      </c>
      <c r="Z21" s="333"/>
      <c r="AA21" s="310">
        <f t="shared" si="13"/>
        <v>7492.35</v>
      </c>
      <c r="AB21" s="196">
        <f t="shared" si="14"/>
        <v>0</v>
      </c>
      <c r="AC21" s="193">
        <f t="shared" si="15"/>
        <v>14994.87</v>
      </c>
      <c r="AD21" s="194">
        <f t="shared" si="16"/>
        <v>15002.87</v>
      </c>
      <c r="AE21" s="174">
        <v>5</v>
      </c>
      <c r="AG21" s="233"/>
    </row>
    <row r="22" spans="1:33" ht="15">
      <c r="A22" s="173">
        <v>6</v>
      </c>
      <c r="B22" s="118">
        <f t="shared" si="17"/>
        <v>1</v>
      </c>
      <c r="C22" s="290">
        <f t="shared" si="18"/>
        <v>7</v>
      </c>
      <c r="D22" s="323"/>
      <c r="E22" s="293">
        <f t="shared" si="0"/>
        <v>0</v>
      </c>
      <c r="F22" s="116">
        <f t="shared" si="23"/>
        <v>2</v>
      </c>
      <c r="G22" s="295">
        <f t="shared" si="1"/>
        <v>10</v>
      </c>
      <c r="H22" s="323"/>
      <c r="I22" s="296">
        <f t="shared" si="2"/>
        <v>1</v>
      </c>
      <c r="J22" s="121">
        <f t="shared" si="3"/>
        <v>0.01</v>
      </c>
      <c r="K22" s="298">
        <f t="shared" si="4"/>
        <v>6.0000000000000005E-2</v>
      </c>
      <c r="L22" s="329"/>
      <c r="M22" s="169">
        <f t="shared" si="5"/>
        <v>4.2</v>
      </c>
      <c r="N22" s="169">
        <f t="shared" si="6"/>
        <v>0.6</v>
      </c>
      <c r="O22" s="219">
        <f t="shared" si="19"/>
        <v>3</v>
      </c>
      <c r="P22" s="232">
        <f t="shared" si="7"/>
        <v>4.0000000000000002E-4</v>
      </c>
      <c r="Q22" s="129">
        <f t="shared" si="20"/>
        <v>5</v>
      </c>
      <c r="R22" s="130">
        <f t="shared" si="21"/>
        <v>0.5</v>
      </c>
      <c r="S22" s="134">
        <f t="shared" si="8"/>
        <v>12</v>
      </c>
      <c r="T22" s="301">
        <f t="shared" si="22"/>
        <v>1.2</v>
      </c>
      <c r="U22" s="331"/>
      <c r="V22" s="304">
        <f t="shared" si="9"/>
        <v>6.78</v>
      </c>
      <c r="W22" s="171">
        <f t="shared" si="10"/>
        <v>9.7799999999999994</v>
      </c>
      <c r="X22" s="197">
        <f t="shared" si="11"/>
        <v>2.2599999999999998</v>
      </c>
      <c r="Y22" s="307">
        <f t="shared" si="12"/>
        <v>0</v>
      </c>
      <c r="Z22" s="333"/>
      <c r="AA22" s="309">
        <f t="shared" si="13"/>
        <v>7490.22</v>
      </c>
      <c r="AB22" s="195">
        <f t="shared" si="14"/>
        <v>0</v>
      </c>
      <c r="AC22" s="191">
        <f t="shared" si="15"/>
        <v>12493.87</v>
      </c>
      <c r="AD22" s="192">
        <f t="shared" si="16"/>
        <v>12503.87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1</v>
      </c>
      <c r="C23" s="290">
        <f t="shared" si="18"/>
        <v>8</v>
      </c>
      <c r="D23" s="323"/>
      <c r="E23" s="293">
        <f t="shared" si="0"/>
        <v>0</v>
      </c>
      <c r="F23" s="116">
        <f t="shared" si="23"/>
        <v>2</v>
      </c>
      <c r="G23" s="295">
        <f t="shared" si="1"/>
        <v>12</v>
      </c>
      <c r="H23" s="323"/>
      <c r="I23" s="296">
        <f t="shared" si="2"/>
        <v>1</v>
      </c>
      <c r="J23" s="121">
        <f t="shared" si="3"/>
        <v>0.01</v>
      </c>
      <c r="K23" s="298">
        <f t="shared" si="4"/>
        <v>7.0000000000000007E-2</v>
      </c>
      <c r="L23" s="329"/>
      <c r="M23" s="169">
        <f t="shared" si="5"/>
        <v>5.6</v>
      </c>
      <c r="N23" s="169">
        <f t="shared" si="6"/>
        <v>0.7</v>
      </c>
      <c r="O23" s="219">
        <f t="shared" si="19"/>
        <v>4.2</v>
      </c>
      <c r="P23" s="232">
        <f t="shared" si="7"/>
        <v>5.6000000000000006E-4</v>
      </c>
      <c r="Q23" s="129">
        <f t="shared" si="20"/>
        <v>6</v>
      </c>
      <c r="R23" s="130">
        <f t="shared" si="21"/>
        <v>0.5</v>
      </c>
      <c r="S23" s="134">
        <f t="shared" si="8"/>
        <v>14</v>
      </c>
      <c r="T23" s="301">
        <f t="shared" si="22"/>
        <v>1.17</v>
      </c>
      <c r="U23" s="331"/>
      <c r="V23" s="304">
        <f t="shared" si="9"/>
        <v>7.91</v>
      </c>
      <c r="W23" s="171">
        <f t="shared" si="10"/>
        <v>12.11</v>
      </c>
      <c r="X23" s="197">
        <f t="shared" si="11"/>
        <v>1.88</v>
      </c>
      <c r="Y23" s="307">
        <f t="shared" si="12"/>
        <v>0</v>
      </c>
      <c r="Z23" s="333"/>
      <c r="AA23" s="309">
        <f t="shared" si="13"/>
        <v>7487.89</v>
      </c>
      <c r="AB23" s="195">
        <f t="shared" si="14"/>
        <v>0</v>
      </c>
      <c r="AC23" s="191">
        <f t="shared" si="15"/>
        <v>10707.155714285715</v>
      </c>
      <c r="AD23" s="192">
        <f t="shared" si="16"/>
        <v>10719.155714285715</v>
      </c>
      <c r="AE23" s="174">
        <v>7</v>
      </c>
      <c r="AG23" s="410"/>
    </row>
    <row r="24" spans="1:33" ht="15" customHeight="1">
      <c r="A24" s="173">
        <v>8</v>
      </c>
      <c r="B24" s="118">
        <f t="shared" si="17"/>
        <v>1</v>
      </c>
      <c r="C24" s="290">
        <f t="shared" si="18"/>
        <v>9</v>
      </c>
      <c r="D24" s="323"/>
      <c r="E24" s="293">
        <f t="shared" si="0"/>
        <v>0</v>
      </c>
      <c r="F24" s="116">
        <f t="shared" si="23"/>
        <v>2</v>
      </c>
      <c r="G24" s="295">
        <f t="shared" si="1"/>
        <v>14</v>
      </c>
      <c r="H24" s="323"/>
      <c r="I24" s="296">
        <f t="shared" si="2"/>
        <v>1</v>
      </c>
      <c r="J24" s="121">
        <f t="shared" si="3"/>
        <v>0.01</v>
      </c>
      <c r="K24" s="298">
        <f t="shared" si="4"/>
        <v>0.08</v>
      </c>
      <c r="L24" s="329"/>
      <c r="M24" s="169">
        <f t="shared" si="5"/>
        <v>7.2</v>
      </c>
      <c r="N24" s="169">
        <f t="shared" si="6"/>
        <v>0.8</v>
      </c>
      <c r="O24" s="219">
        <f t="shared" si="19"/>
        <v>5.6</v>
      </c>
      <c r="P24" s="232">
        <f t="shared" si="7"/>
        <v>7.4666666666666664E-4</v>
      </c>
      <c r="Q24" s="129">
        <f t="shared" si="20"/>
        <v>7</v>
      </c>
      <c r="R24" s="130">
        <f t="shared" si="21"/>
        <v>0.5</v>
      </c>
      <c r="S24" s="134">
        <f t="shared" si="8"/>
        <v>16</v>
      </c>
      <c r="T24" s="301">
        <f t="shared" si="22"/>
        <v>1.1399999999999999</v>
      </c>
      <c r="U24" s="331"/>
      <c r="V24" s="304">
        <f t="shared" si="9"/>
        <v>9.0399999999999991</v>
      </c>
      <c r="W24" s="171">
        <f t="shared" si="10"/>
        <v>14.64</v>
      </c>
      <c r="X24" s="197">
        <f t="shared" si="11"/>
        <v>1.61</v>
      </c>
      <c r="Y24" s="307">
        <f t="shared" si="12"/>
        <v>0</v>
      </c>
      <c r="Z24" s="333"/>
      <c r="AA24" s="309">
        <f t="shared" si="13"/>
        <v>7485.36</v>
      </c>
      <c r="AB24" s="195">
        <f t="shared" si="14"/>
        <v>0</v>
      </c>
      <c r="AC24" s="191">
        <f t="shared" si="15"/>
        <v>9366.869999999999</v>
      </c>
      <c r="AD24" s="192">
        <f t="shared" si="16"/>
        <v>9380.869999999999</v>
      </c>
      <c r="AE24" s="174">
        <v>8</v>
      </c>
      <c r="AG24" s="410"/>
    </row>
    <row r="25" spans="1:33" ht="17.25" customHeight="1">
      <c r="A25" s="173">
        <v>9</v>
      </c>
      <c r="B25" s="118">
        <f t="shared" si="17"/>
        <v>1</v>
      </c>
      <c r="C25" s="290">
        <f t="shared" si="18"/>
        <v>10</v>
      </c>
      <c r="D25" s="323"/>
      <c r="E25" s="293">
        <f t="shared" si="0"/>
        <v>0</v>
      </c>
      <c r="F25" s="116">
        <f t="shared" si="23"/>
        <v>2</v>
      </c>
      <c r="G25" s="295">
        <f t="shared" si="1"/>
        <v>16</v>
      </c>
      <c r="H25" s="323"/>
      <c r="I25" s="296">
        <f t="shared" si="2"/>
        <v>1</v>
      </c>
      <c r="J25" s="121">
        <f t="shared" si="3"/>
        <v>0.01</v>
      </c>
      <c r="K25" s="298">
        <f t="shared" si="4"/>
        <v>0.09</v>
      </c>
      <c r="L25" s="329"/>
      <c r="M25" s="169">
        <f t="shared" si="5"/>
        <v>9</v>
      </c>
      <c r="N25" s="169">
        <f t="shared" si="6"/>
        <v>0.9</v>
      </c>
      <c r="O25" s="219">
        <f t="shared" si="19"/>
        <v>7.2</v>
      </c>
      <c r="P25" s="232">
        <f t="shared" si="7"/>
        <v>9.6000000000000002E-4</v>
      </c>
      <c r="Q25" s="129">
        <f t="shared" si="20"/>
        <v>8</v>
      </c>
      <c r="R25" s="130">
        <f t="shared" si="21"/>
        <v>0.5</v>
      </c>
      <c r="S25" s="134">
        <f t="shared" si="8"/>
        <v>18</v>
      </c>
      <c r="T25" s="301">
        <f t="shared" si="22"/>
        <v>1.1299999999999999</v>
      </c>
      <c r="U25" s="331"/>
      <c r="V25" s="304">
        <f t="shared" si="9"/>
        <v>10.17</v>
      </c>
      <c r="W25" s="171">
        <f t="shared" si="10"/>
        <v>17.37</v>
      </c>
      <c r="X25" s="197">
        <f t="shared" si="11"/>
        <v>1.41</v>
      </c>
      <c r="Y25" s="307">
        <f t="shared" si="12"/>
        <v>0</v>
      </c>
      <c r="Z25" s="333"/>
      <c r="AA25" s="309">
        <f t="shared" si="13"/>
        <v>7482.63</v>
      </c>
      <c r="AB25" s="195">
        <f t="shared" si="14"/>
        <v>0</v>
      </c>
      <c r="AC25" s="191">
        <f t="shared" si="15"/>
        <v>8324.2033333333329</v>
      </c>
      <c r="AD25" s="192">
        <f t="shared" si="16"/>
        <v>8340.2033333333329</v>
      </c>
      <c r="AE25" s="174">
        <v>9</v>
      </c>
      <c r="AG25" s="181"/>
    </row>
    <row r="26" spans="1:33" ht="15">
      <c r="A26" s="173">
        <v>10</v>
      </c>
      <c r="B26" s="119">
        <f t="shared" si="17"/>
        <v>1</v>
      </c>
      <c r="C26" s="291">
        <f t="shared" si="18"/>
        <v>11</v>
      </c>
      <c r="D26" s="323"/>
      <c r="E26" s="294">
        <f t="shared" si="0"/>
        <v>0</v>
      </c>
      <c r="F26" s="110">
        <f t="shared" si="23"/>
        <v>2</v>
      </c>
      <c r="G26" s="291">
        <f t="shared" si="1"/>
        <v>18</v>
      </c>
      <c r="H26" s="323"/>
      <c r="I26" s="297">
        <f t="shared" si="2"/>
        <v>1</v>
      </c>
      <c r="J26" s="20">
        <f t="shared" si="3"/>
        <v>0.01</v>
      </c>
      <c r="K26" s="299">
        <f t="shared" si="4"/>
        <v>9.9999999999999992E-2</v>
      </c>
      <c r="L26" s="329"/>
      <c r="M26" s="170">
        <f t="shared" si="5"/>
        <v>11</v>
      </c>
      <c r="N26" s="170">
        <f t="shared" si="6"/>
        <v>1</v>
      </c>
      <c r="O26" s="220">
        <f t="shared" si="19"/>
        <v>9</v>
      </c>
      <c r="P26" s="231">
        <f t="shared" si="7"/>
        <v>1.1999999999999999E-3</v>
      </c>
      <c r="Q26" s="131">
        <f t="shared" si="20"/>
        <v>9</v>
      </c>
      <c r="R26" s="132">
        <f t="shared" si="21"/>
        <v>0.5</v>
      </c>
      <c r="S26" s="136">
        <f t="shared" si="8"/>
        <v>20</v>
      </c>
      <c r="T26" s="302">
        <f t="shared" si="22"/>
        <v>1.1100000000000001</v>
      </c>
      <c r="U26" s="331"/>
      <c r="V26" s="305">
        <f t="shared" si="9"/>
        <v>11.3</v>
      </c>
      <c r="W26" s="172">
        <f t="shared" si="10"/>
        <v>20.3</v>
      </c>
      <c r="X26" s="198">
        <f t="shared" si="11"/>
        <v>1.26</v>
      </c>
      <c r="Y26" s="308">
        <f t="shared" si="12"/>
        <v>0</v>
      </c>
      <c r="Z26" s="333"/>
      <c r="AA26" s="310">
        <f t="shared" si="13"/>
        <v>7479.7</v>
      </c>
      <c r="AB26" s="196">
        <f t="shared" si="14"/>
        <v>0</v>
      </c>
      <c r="AC26" s="193">
        <f t="shared" si="15"/>
        <v>7489.87</v>
      </c>
      <c r="AD26" s="194">
        <f t="shared" si="16"/>
        <v>7507.87</v>
      </c>
      <c r="AE26" s="174">
        <v>10</v>
      </c>
    </row>
    <row r="27" spans="1:33" ht="15">
      <c r="A27" s="173">
        <v>11</v>
      </c>
      <c r="B27" s="118">
        <f t="shared" si="17"/>
        <v>1</v>
      </c>
      <c r="C27" s="290">
        <f t="shared" si="18"/>
        <v>12</v>
      </c>
      <c r="D27" s="323"/>
      <c r="E27" s="293">
        <f t="shared" si="0"/>
        <v>0</v>
      </c>
      <c r="F27" s="116">
        <f t="shared" si="23"/>
        <v>2</v>
      </c>
      <c r="G27" s="295">
        <f t="shared" si="1"/>
        <v>20</v>
      </c>
      <c r="H27" s="323"/>
      <c r="I27" s="296">
        <f t="shared" si="2"/>
        <v>1</v>
      </c>
      <c r="J27" s="121">
        <f t="shared" si="3"/>
        <v>0.01</v>
      </c>
      <c r="K27" s="298">
        <f t="shared" si="4"/>
        <v>0.10999999999999999</v>
      </c>
      <c r="L27" s="329"/>
      <c r="M27" s="169">
        <f t="shared" si="5"/>
        <v>13.2</v>
      </c>
      <c r="N27" s="169">
        <f t="shared" si="6"/>
        <v>1.1000000000000001</v>
      </c>
      <c r="O27" s="219">
        <f t="shared" si="19"/>
        <v>11</v>
      </c>
      <c r="P27" s="232">
        <f t="shared" si="7"/>
        <v>1.4666666666666667E-3</v>
      </c>
      <c r="Q27" s="129">
        <f t="shared" si="20"/>
        <v>10</v>
      </c>
      <c r="R27" s="130">
        <f t="shared" si="21"/>
        <v>0.5</v>
      </c>
      <c r="S27" s="134">
        <f t="shared" si="8"/>
        <v>22</v>
      </c>
      <c r="T27" s="301">
        <f t="shared" si="22"/>
        <v>1.1000000000000001</v>
      </c>
      <c r="U27" s="331"/>
      <c r="V27" s="304">
        <f t="shared" si="9"/>
        <v>12.43</v>
      </c>
      <c r="W27" s="171">
        <f t="shared" si="10"/>
        <v>23.43</v>
      </c>
      <c r="X27" s="197">
        <f t="shared" si="11"/>
        <v>1.1299999999999999</v>
      </c>
      <c r="Y27" s="307">
        <f t="shared" si="12"/>
        <v>0</v>
      </c>
      <c r="Z27" s="333"/>
      <c r="AA27" s="309">
        <f t="shared" si="13"/>
        <v>7476.57</v>
      </c>
      <c r="AB27" s="195">
        <f t="shared" si="14"/>
        <v>0</v>
      </c>
      <c r="AC27" s="191">
        <f t="shared" si="15"/>
        <v>6807.051818181817</v>
      </c>
      <c r="AD27" s="192">
        <f t="shared" si="16"/>
        <v>6827.051818181817</v>
      </c>
      <c r="AE27" s="174">
        <v>11</v>
      </c>
    </row>
    <row r="28" spans="1:33" ht="15">
      <c r="A28" s="173">
        <v>12</v>
      </c>
      <c r="B28" s="118">
        <f t="shared" si="17"/>
        <v>1</v>
      </c>
      <c r="C28" s="290">
        <f t="shared" si="18"/>
        <v>13</v>
      </c>
      <c r="D28" s="323"/>
      <c r="E28" s="293">
        <f t="shared" si="0"/>
        <v>0</v>
      </c>
      <c r="F28" s="116">
        <f t="shared" si="23"/>
        <v>2</v>
      </c>
      <c r="G28" s="295">
        <f t="shared" si="1"/>
        <v>22</v>
      </c>
      <c r="H28" s="323"/>
      <c r="I28" s="296">
        <f t="shared" si="2"/>
        <v>1</v>
      </c>
      <c r="J28" s="121">
        <f t="shared" si="3"/>
        <v>0.01</v>
      </c>
      <c r="K28" s="298">
        <f t="shared" si="4"/>
        <v>0.11999999999999998</v>
      </c>
      <c r="L28" s="329"/>
      <c r="M28" s="169">
        <f t="shared" si="5"/>
        <v>15.6</v>
      </c>
      <c r="N28" s="169">
        <f t="shared" si="6"/>
        <v>1.2</v>
      </c>
      <c r="O28" s="219">
        <f t="shared" si="19"/>
        <v>13.2</v>
      </c>
      <c r="P28" s="232">
        <f t="shared" si="7"/>
        <v>1.7599999999999998E-3</v>
      </c>
      <c r="Q28" s="129">
        <f t="shared" si="20"/>
        <v>11</v>
      </c>
      <c r="R28" s="130">
        <f t="shared" si="21"/>
        <v>0.5</v>
      </c>
      <c r="S28" s="134">
        <f t="shared" si="8"/>
        <v>24</v>
      </c>
      <c r="T28" s="301">
        <f t="shared" si="22"/>
        <v>1.0900000000000001</v>
      </c>
      <c r="U28" s="331"/>
      <c r="V28" s="304">
        <f t="shared" si="9"/>
        <v>13.56</v>
      </c>
      <c r="W28" s="171">
        <f t="shared" si="10"/>
        <v>26.76</v>
      </c>
      <c r="X28" s="197">
        <f t="shared" si="11"/>
        <v>1.03</v>
      </c>
      <c r="Y28" s="307">
        <f t="shared" si="12"/>
        <v>0</v>
      </c>
      <c r="Z28" s="333"/>
      <c r="AA28" s="309">
        <f t="shared" si="13"/>
        <v>7473.24</v>
      </c>
      <c r="AB28" s="195">
        <f t="shared" si="14"/>
        <v>0</v>
      </c>
      <c r="AC28" s="191">
        <f t="shared" si="15"/>
        <v>6237.8700000000008</v>
      </c>
      <c r="AD28" s="192">
        <f t="shared" si="16"/>
        <v>6259.8700000000008</v>
      </c>
      <c r="AE28" s="174">
        <v>12</v>
      </c>
    </row>
    <row r="29" spans="1:33" ht="15">
      <c r="A29" s="173">
        <v>13</v>
      </c>
      <c r="B29" s="118">
        <f t="shared" si="17"/>
        <v>1</v>
      </c>
      <c r="C29" s="290">
        <f t="shared" si="18"/>
        <v>14</v>
      </c>
      <c r="D29" s="323"/>
      <c r="E29" s="293">
        <f t="shared" si="0"/>
        <v>0</v>
      </c>
      <c r="F29" s="116">
        <f t="shared" si="23"/>
        <v>2</v>
      </c>
      <c r="G29" s="295">
        <f t="shared" si="1"/>
        <v>24</v>
      </c>
      <c r="H29" s="323"/>
      <c r="I29" s="296">
        <f t="shared" si="2"/>
        <v>1</v>
      </c>
      <c r="J29" s="121">
        <f t="shared" si="3"/>
        <v>0.01</v>
      </c>
      <c r="K29" s="298">
        <f t="shared" si="4"/>
        <v>0.12999999999999998</v>
      </c>
      <c r="L29" s="329"/>
      <c r="M29" s="169">
        <f t="shared" si="5"/>
        <v>18.2</v>
      </c>
      <c r="N29" s="169">
        <f t="shared" si="6"/>
        <v>1.3</v>
      </c>
      <c r="O29" s="219">
        <f t="shared" si="19"/>
        <v>15.6</v>
      </c>
      <c r="P29" s="232">
        <f t="shared" si="7"/>
        <v>2.0799999999999998E-3</v>
      </c>
      <c r="Q29" s="129">
        <f t="shared" si="20"/>
        <v>12</v>
      </c>
      <c r="R29" s="130">
        <f t="shared" si="21"/>
        <v>0.5</v>
      </c>
      <c r="S29" s="134">
        <f t="shared" si="8"/>
        <v>26</v>
      </c>
      <c r="T29" s="301">
        <f t="shared" si="22"/>
        <v>1.08</v>
      </c>
      <c r="U29" s="331"/>
      <c r="V29" s="304">
        <f t="shared" si="9"/>
        <v>14.69</v>
      </c>
      <c r="W29" s="171">
        <f t="shared" si="10"/>
        <v>30.29</v>
      </c>
      <c r="X29" s="197">
        <f t="shared" si="11"/>
        <v>0.94</v>
      </c>
      <c r="Y29" s="307">
        <f t="shared" si="12"/>
        <v>0</v>
      </c>
      <c r="Z29" s="333"/>
      <c r="AA29" s="309">
        <f t="shared" si="13"/>
        <v>7469.71</v>
      </c>
      <c r="AB29" s="195">
        <f t="shared" si="14"/>
        <v>0</v>
      </c>
      <c r="AC29" s="191">
        <f t="shared" si="15"/>
        <v>5756.1007692307685</v>
      </c>
      <c r="AD29" s="192">
        <f t="shared" si="16"/>
        <v>5780.1007692307685</v>
      </c>
      <c r="AE29" s="174">
        <v>13</v>
      </c>
    </row>
    <row r="30" spans="1:33" ht="15">
      <c r="A30" s="173">
        <v>14</v>
      </c>
      <c r="B30" s="118">
        <f t="shared" si="17"/>
        <v>1</v>
      </c>
      <c r="C30" s="290">
        <f t="shared" si="18"/>
        <v>15</v>
      </c>
      <c r="D30" s="323"/>
      <c r="E30" s="293">
        <f t="shared" si="0"/>
        <v>0</v>
      </c>
      <c r="F30" s="116">
        <f t="shared" si="23"/>
        <v>2</v>
      </c>
      <c r="G30" s="295">
        <f t="shared" si="1"/>
        <v>26</v>
      </c>
      <c r="H30" s="323"/>
      <c r="I30" s="296">
        <f t="shared" si="2"/>
        <v>1</v>
      </c>
      <c r="J30" s="121">
        <f t="shared" si="3"/>
        <v>0.01</v>
      </c>
      <c r="K30" s="298">
        <f t="shared" si="4"/>
        <v>0.13999999999999999</v>
      </c>
      <c r="L30" s="329"/>
      <c r="M30" s="169">
        <f t="shared" si="5"/>
        <v>21</v>
      </c>
      <c r="N30" s="169">
        <f t="shared" si="6"/>
        <v>1.4</v>
      </c>
      <c r="O30" s="219">
        <f t="shared" si="19"/>
        <v>18.2</v>
      </c>
      <c r="P30" s="232">
        <f t="shared" si="7"/>
        <v>2.4266666666666664E-3</v>
      </c>
      <c r="Q30" s="129">
        <f t="shared" si="20"/>
        <v>13</v>
      </c>
      <c r="R30" s="130">
        <f t="shared" si="21"/>
        <v>0.5</v>
      </c>
      <c r="S30" s="134">
        <f t="shared" si="8"/>
        <v>28</v>
      </c>
      <c r="T30" s="301">
        <f t="shared" si="22"/>
        <v>1.08</v>
      </c>
      <c r="U30" s="331"/>
      <c r="V30" s="304">
        <f t="shared" si="9"/>
        <v>15.82</v>
      </c>
      <c r="W30" s="171">
        <f t="shared" si="10"/>
        <v>34.020000000000003</v>
      </c>
      <c r="X30" s="197">
        <f t="shared" si="11"/>
        <v>0.87</v>
      </c>
      <c r="Y30" s="307">
        <f t="shared" si="12"/>
        <v>0</v>
      </c>
      <c r="Z30" s="333"/>
      <c r="AA30" s="309">
        <f t="shared" si="13"/>
        <v>7465.98</v>
      </c>
      <c r="AB30" s="195">
        <f t="shared" si="14"/>
        <v>0</v>
      </c>
      <c r="AC30" s="191">
        <f t="shared" si="15"/>
        <v>5343.0128571428577</v>
      </c>
      <c r="AD30" s="192">
        <f t="shared" si="16"/>
        <v>5369.0128571428577</v>
      </c>
      <c r="AE30" s="174">
        <v>14</v>
      </c>
    </row>
    <row r="31" spans="1:33" ht="15">
      <c r="A31" s="173">
        <v>15</v>
      </c>
      <c r="B31" s="119">
        <f t="shared" si="17"/>
        <v>1</v>
      </c>
      <c r="C31" s="291">
        <f t="shared" si="18"/>
        <v>16</v>
      </c>
      <c r="D31" s="323"/>
      <c r="E31" s="294">
        <f t="shared" si="0"/>
        <v>0</v>
      </c>
      <c r="F31" s="110">
        <f t="shared" si="23"/>
        <v>2</v>
      </c>
      <c r="G31" s="291">
        <f t="shared" si="1"/>
        <v>28</v>
      </c>
      <c r="H31" s="323"/>
      <c r="I31" s="297">
        <f t="shared" si="2"/>
        <v>1</v>
      </c>
      <c r="J31" s="20">
        <f t="shared" si="3"/>
        <v>0.01</v>
      </c>
      <c r="K31" s="299">
        <f t="shared" si="4"/>
        <v>0.15</v>
      </c>
      <c r="L31" s="329"/>
      <c r="M31" s="170">
        <f t="shared" si="5"/>
        <v>24</v>
      </c>
      <c r="N31" s="170">
        <f t="shared" si="6"/>
        <v>1.5</v>
      </c>
      <c r="O31" s="220">
        <f t="shared" si="19"/>
        <v>21</v>
      </c>
      <c r="P31" s="231">
        <f t="shared" si="7"/>
        <v>2.8E-3</v>
      </c>
      <c r="Q31" s="131">
        <f t="shared" si="20"/>
        <v>14</v>
      </c>
      <c r="R31" s="132">
        <f t="shared" si="21"/>
        <v>0.5</v>
      </c>
      <c r="S31" s="135">
        <f t="shared" si="8"/>
        <v>30</v>
      </c>
      <c r="T31" s="303">
        <f t="shared" si="22"/>
        <v>1.07</v>
      </c>
      <c r="U31" s="331"/>
      <c r="V31" s="305">
        <f t="shared" si="9"/>
        <v>16.95</v>
      </c>
      <c r="W31" s="172">
        <f t="shared" si="10"/>
        <v>37.950000000000003</v>
      </c>
      <c r="X31" s="198">
        <f t="shared" si="11"/>
        <v>0.81</v>
      </c>
      <c r="Y31" s="308">
        <f t="shared" si="12"/>
        <v>0</v>
      </c>
      <c r="Z31" s="333"/>
      <c r="AA31" s="310">
        <f t="shared" si="13"/>
        <v>7462.05</v>
      </c>
      <c r="AB31" s="196">
        <f t="shared" si="14"/>
        <v>0.01</v>
      </c>
      <c r="AC31" s="193">
        <f t="shared" si="15"/>
        <v>4984.87</v>
      </c>
      <c r="AD31" s="194">
        <f t="shared" si="16"/>
        <v>5012.87</v>
      </c>
      <c r="AE31" s="174">
        <v>15</v>
      </c>
    </row>
    <row r="32" spans="1:33" ht="15">
      <c r="A32" s="173">
        <v>16</v>
      </c>
      <c r="B32" s="118">
        <f t="shared" si="17"/>
        <v>1</v>
      </c>
      <c r="C32" s="290">
        <f t="shared" si="18"/>
        <v>17</v>
      </c>
      <c r="D32" s="323"/>
      <c r="E32" s="293">
        <f t="shared" si="0"/>
        <v>0</v>
      </c>
      <c r="F32" s="116">
        <f t="shared" si="23"/>
        <v>2</v>
      </c>
      <c r="G32" s="295">
        <f t="shared" si="1"/>
        <v>30</v>
      </c>
      <c r="H32" s="323"/>
      <c r="I32" s="296">
        <f t="shared" si="2"/>
        <v>1</v>
      </c>
      <c r="J32" s="121">
        <f t="shared" si="3"/>
        <v>0.01</v>
      </c>
      <c r="K32" s="298">
        <f t="shared" si="4"/>
        <v>0.16</v>
      </c>
      <c r="L32" s="329"/>
      <c r="M32" s="169">
        <f t="shared" si="5"/>
        <v>27.2</v>
      </c>
      <c r="N32" s="169">
        <f t="shared" si="6"/>
        <v>1.6</v>
      </c>
      <c r="O32" s="219">
        <f t="shared" si="19"/>
        <v>24</v>
      </c>
      <c r="P32" s="232">
        <f t="shared" si="7"/>
        <v>3.2000000000000002E-3</v>
      </c>
      <c r="Q32" s="129">
        <f t="shared" si="20"/>
        <v>15</v>
      </c>
      <c r="R32" s="130">
        <f t="shared" si="21"/>
        <v>0.5</v>
      </c>
      <c r="S32" s="134">
        <f t="shared" si="8"/>
        <v>32</v>
      </c>
      <c r="T32" s="301">
        <f t="shared" si="22"/>
        <v>1.07</v>
      </c>
      <c r="U32" s="331"/>
      <c r="V32" s="304">
        <f t="shared" si="9"/>
        <v>18.079999999999998</v>
      </c>
      <c r="W32" s="171">
        <f t="shared" si="10"/>
        <v>42.08</v>
      </c>
      <c r="X32" s="197">
        <f t="shared" si="11"/>
        <v>0.75</v>
      </c>
      <c r="Y32" s="307">
        <f t="shared" si="12"/>
        <v>0</v>
      </c>
      <c r="Z32" s="333"/>
      <c r="AA32" s="309">
        <f t="shared" si="13"/>
        <v>7457.92</v>
      </c>
      <c r="AB32" s="195">
        <f t="shared" si="14"/>
        <v>0.01</v>
      </c>
      <c r="AC32" s="191">
        <f t="shared" si="15"/>
        <v>4671.37</v>
      </c>
      <c r="AD32" s="192">
        <f t="shared" si="16"/>
        <v>4701.37</v>
      </c>
      <c r="AE32" s="174">
        <v>16</v>
      </c>
    </row>
    <row r="33" spans="1:31" ht="15">
      <c r="A33" s="173">
        <v>17</v>
      </c>
      <c r="B33" s="118">
        <f t="shared" si="17"/>
        <v>1</v>
      </c>
      <c r="C33" s="290">
        <f t="shared" si="18"/>
        <v>18</v>
      </c>
      <c r="D33" s="323"/>
      <c r="E33" s="293">
        <f t="shared" si="0"/>
        <v>0</v>
      </c>
      <c r="F33" s="116">
        <f t="shared" si="23"/>
        <v>2</v>
      </c>
      <c r="G33" s="295">
        <f t="shared" si="1"/>
        <v>32</v>
      </c>
      <c r="H33" s="323"/>
      <c r="I33" s="296">
        <f t="shared" si="2"/>
        <v>1</v>
      </c>
      <c r="J33" s="121">
        <f t="shared" si="3"/>
        <v>0.01</v>
      </c>
      <c r="K33" s="298">
        <f t="shared" si="4"/>
        <v>0.17</v>
      </c>
      <c r="L33" s="329"/>
      <c r="M33" s="169">
        <f t="shared" si="5"/>
        <v>30.6</v>
      </c>
      <c r="N33" s="169">
        <f t="shared" si="6"/>
        <v>1.7</v>
      </c>
      <c r="O33" s="219">
        <f t="shared" si="19"/>
        <v>27.2</v>
      </c>
      <c r="P33" s="232">
        <f t="shared" si="7"/>
        <v>3.6266666666666665E-3</v>
      </c>
      <c r="Q33" s="129">
        <f t="shared" si="20"/>
        <v>16</v>
      </c>
      <c r="R33" s="130">
        <f t="shared" si="21"/>
        <v>0.5</v>
      </c>
      <c r="S33" s="134">
        <f t="shared" si="8"/>
        <v>34</v>
      </c>
      <c r="T33" s="301">
        <f t="shared" si="22"/>
        <v>1.06</v>
      </c>
      <c r="U33" s="331"/>
      <c r="V33" s="304">
        <f t="shared" si="9"/>
        <v>19.21</v>
      </c>
      <c r="W33" s="171">
        <f t="shared" si="10"/>
        <v>46.41</v>
      </c>
      <c r="X33" s="197">
        <f t="shared" si="11"/>
        <v>0.71</v>
      </c>
      <c r="Y33" s="307">
        <f t="shared" si="12"/>
        <v>0</v>
      </c>
      <c r="Z33" s="333"/>
      <c r="AA33" s="309">
        <f t="shared" si="13"/>
        <v>7453.59</v>
      </c>
      <c r="AB33" s="195">
        <f t="shared" si="14"/>
        <v>0.01</v>
      </c>
      <c r="AC33" s="191">
        <f t="shared" si="15"/>
        <v>4394.634705882353</v>
      </c>
      <c r="AD33" s="192">
        <f t="shared" si="16"/>
        <v>4426.634705882353</v>
      </c>
      <c r="AE33" s="174">
        <v>17</v>
      </c>
    </row>
    <row r="34" spans="1:31" ht="15">
      <c r="A34" s="173">
        <v>18</v>
      </c>
      <c r="B34" s="118">
        <f t="shared" si="17"/>
        <v>1</v>
      </c>
      <c r="C34" s="290">
        <f t="shared" si="18"/>
        <v>19</v>
      </c>
      <c r="D34" s="323"/>
      <c r="E34" s="293">
        <f t="shared" si="0"/>
        <v>0</v>
      </c>
      <c r="F34" s="116">
        <f t="shared" si="23"/>
        <v>2</v>
      </c>
      <c r="G34" s="295">
        <f t="shared" si="1"/>
        <v>34</v>
      </c>
      <c r="H34" s="323"/>
      <c r="I34" s="296">
        <f t="shared" si="2"/>
        <v>1</v>
      </c>
      <c r="J34" s="121">
        <f t="shared" si="3"/>
        <v>0.01</v>
      </c>
      <c r="K34" s="298">
        <f t="shared" si="4"/>
        <v>0.18000000000000002</v>
      </c>
      <c r="L34" s="329"/>
      <c r="M34" s="169">
        <f t="shared" si="5"/>
        <v>34.200000000000003</v>
      </c>
      <c r="N34" s="169">
        <f t="shared" si="6"/>
        <v>1.8</v>
      </c>
      <c r="O34" s="219">
        <f t="shared" si="19"/>
        <v>30.6</v>
      </c>
      <c r="P34" s="232">
        <f t="shared" si="7"/>
        <v>4.0800000000000003E-3</v>
      </c>
      <c r="Q34" s="129">
        <f t="shared" si="20"/>
        <v>17</v>
      </c>
      <c r="R34" s="130">
        <f t="shared" si="21"/>
        <v>0.5</v>
      </c>
      <c r="S34" s="134">
        <f t="shared" si="8"/>
        <v>36</v>
      </c>
      <c r="T34" s="301">
        <f t="shared" si="22"/>
        <v>1.06</v>
      </c>
      <c r="U34" s="331"/>
      <c r="V34" s="304">
        <f t="shared" si="9"/>
        <v>20.34</v>
      </c>
      <c r="W34" s="171">
        <f t="shared" si="10"/>
        <v>50.94</v>
      </c>
      <c r="X34" s="197">
        <f t="shared" si="11"/>
        <v>0.66</v>
      </c>
      <c r="Y34" s="307">
        <f t="shared" si="12"/>
        <v>0</v>
      </c>
      <c r="Z34" s="333"/>
      <c r="AA34" s="309">
        <f t="shared" si="13"/>
        <v>7449.06</v>
      </c>
      <c r="AB34" s="195">
        <f t="shared" si="14"/>
        <v>0.01</v>
      </c>
      <c r="AC34" s="191">
        <f t="shared" si="15"/>
        <v>4148.5366666666669</v>
      </c>
      <c r="AD34" s="192">
        <f t="shared" si="16"/>
        <v>4182.5366666666669</v>
      </c>
      <c r="AE34" s="174">
        <v>18</v>
      </c>
    </row>
    <row r="35" spans="1:31" ht="15">
      <c r="A35" s="173">
        <v>19</v>
      </c>
      <c r="B35" s="118">
        <f t="shared" si="17"/>
        <v>1</v>
      </c>
      <c r="C35" s="290">
        <f t="shared" si="18"/>
        <v>20</v>
      </c>
      <c r="D35" s="323"/>
      <c r="E35" s="293">
        <f t="shared" si="0"/>
        <v>0</v>
      </c>
      <c r="F35" s="116">
        <f t="shared" si="23"/>
        <v>2</v>
      </c>
      <c r="G35" s="295">
        <f t="shared" si="1"/>
        <v>36</v>
      </c>
      <c r="H35" s="323"/>
      <c r="I35" s="296">
        <f t="shared" si="2"/>
        <v>1</v>
      </c>
      <c r="J35" s="121">
        <f t="shared" si="3"/>
        <v>0.01</v>
      </c>
      <c r="K35" s="298">
        <f t="shared" si="4"/>
        <v>0.19000000000000003</v>
      </c>
      <c r="L35" s="329"/>
      <c r="M35" s="169">
        <f t="shared" si="5"/>
        <v>38</v>
      </c>
      <c r="N35" s="169">
        <f t="shared" si="6"/>
        <v>1.9</v>
      </c>
      <c r="O35" s="219">
        <f t="shared" si="19"/>
        <v>34.200000000000003</v>
      </c>
      <c r="P35" s="232">
        <f t="shared" si="7"/>
        <v>4.5600000000000007E-3</v>
      </c>
      <c r="Q35" s="129">
        <f t="shared" si="20"/>
        <v>18</v>
      </c>
      <c r="R35" s="130">
        <f t="shared" si="21"/>
        <v>0.5</v>
      </c>
      <c r="S35" s="134">
        <f t="shared" si="8"/>
        <v>38</v>
      </c>
      <c r="T35" s="301">
        <f t="shared" si="22"/>
        <v>1.06</v>
      </c>
      <c r="U35" s="331"/>
      <c r="V35" s="304">
        <f t="shared" si="9"/>
        <v>21.47</v>
      </c>
      <c r="W35" s="171">
        <f t="shared" si="10"/>
        <v>55.67</v>
      </c>
      <c r="X35" s="197">
        <f t="shared" si="11"/>
        <v>0.63</v>
      </c>
      <c r="Y35" s="307">
        <f t="shared" si="12"/>
        <v>0</v>
      </c>
      <c r="Z35" s="333"/>
      <c r="AA35" s="309">
        <f t="shared" si="13"/>
        <v>7444.33</v>
      </c>
      <c r="AB35" s="195">
        <f t="shared" si="14"/>
        <v>0.01</v>
      </c>
      <c r="AC35" s="191">
        <f t="shared" si="15"/>
        <v>3928.238421052632</v>
      </c>
      <c r="AD35" s="192">
        <f t="shared" si="16"/>
        <v>3964.238421052632</v>
      </c>
      <c r="AE35" s="174">
        <v>19</v>
      </c>
    </row>
    <row r="36" spans="1:31" ht="15">
      <c r="A36" s="173">
        <v>20</v>
      </c>
      <c r="B36" s="369">
        <f t="shared" si="17"/>
        <v>1</v>
      </c>
      <c r="C36" s="368">
        <f t="shared" si="18"/>
        <v>21</v>
      </c>
      <c r="D36" s="323"/>
      <c r="E36" s="366">
        <f t="shared" si="0"/>
        <v>0</v>
      </c>
      <c r="F36" s="367">
        <f t="shared" si="23"/>
        <v>2</v>
      </c>
      <c r="G36" s="368">
        <f t="shared" si="1"/>
        <v>38</v>
      </c>
      <c r="H36" s="323"/>
      <c r="I36" s="363">
        <f t="shared" si="2"/>
        <v>1</v>
      </c>
      <c r="J36" s="364">
        <f t="shared" si="3"/>
        <v>0.01</v>
      </c>
      <c r="K36" s="365">
        <f t="shared" si="4"/>
        <v>0.20000000000000004</v>
      </c>
      <c r="L36" s="329"/>
      <c r="M36" s="356">
        <f t="shared" si="5"/>
        <v>42</v>
      </c>
      <c r="N36" s="356">
        <f t="shared" si="6"/>
        <v>2</v>
      </c>
      <c r="O36" s="357">
        <f t="shared" si="19"/>
        <v>38</v>
      </c>
      <c r="P36" s="358">
        <f t="shared" si="7"/>
        <v>5.0666666666666664E-3</v>
      </c>
      <c r="Q36" s="359">
        <f t="shared" si="20"/>
        <v>19</v>
      </c>
      <c r="R36" s="360">
        <f t="shared" si="21"/>
        <v>0.5</v>
      </c>
      <c r="S36" s="361">
        <f t="shared" si="8"/>
        <v>40</v>
      </c>
      <c r="T36" s="362">
        <f t="shared" si="22"/>
        <v>1.05</v>
      </c>
      <c r="U36" s="331"/>
      <c r="V36" s="352">
        <f t="shared" si="9"/>
        <v>22.6</v>
      </c>
      <c r="W36" s="353">
        <f t="shared" si="10"/>
        <v>60.6</v>
      </c>
      <c r="X36" s="354">
        <f t="shared" si="11"/>
        <v>0.59</v>
      </c>
      <c r="Y36" s="355">
        <f t="shared" si="12"/>
        <v>0</v>
      </c>
      <c r="Z36" s="333"/>
      <c r="AA36" s="348">
        <f t="shared" si="13"/>
        <v>7439.4</v>
      </c>
      <c r="AB36" s="349">
        <f t="shared" si="14"/>
        <v>0.01</v>
      </c>
      <c r="AC36" s="350">
        <f t="shared" si="15"/>
        <v>3729.87</v>
      </c>
      <c r="AD36" s="351">
        <f t="shared" si="16"/>
        <v>3767.87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20</v>
      </c>
      <c r="D37" s="323"/>
      <c r="E37" s="293">
        <f>IF(OR($A37&lt;2,AND(G$12&gt;0,$A37&gt;G$12)),0,IF(AND($A37&gt;=G$9,G$9&gt;0),G$10,IF(AND($A37&gt;=G$6,G$6&gt;0),G$7,0)))</f>
        <v>1</v>
      </c>
      <c r="F37" s="116">
        <f t="shared" ref="F37:G39" si="24">F36+E37</f>
        <v>3</v>
      </c>
      <c r="G37" s="295">
        <f t="shared" si="24"/>
        <v>41</v>
      </c>
      <c r="H37" s="323"/>
      <c r="I37" s="296">
        <f>IF(($A37&lt;K$4),1,IF(AND($A37&gt;K$12,K$12&gt;0),I36,IF(AND($A37&gt;=K$9,K$9&gt;0),ROUND(I36+K$10,4),IF(AND($A37&gt;=K$6,K$6&gt;0),ROUND(I36+K$7,4),K$3))))</f>
        <v>2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0.02</v>
      </c>
      <c r="K37" s="298">
        <f>K36+J37</f>
        <v>0.22000000000000003</v>
      </c>
      <c r="L37" s="329"/>
      <c r="M37" s="169">
        <f>ROUND(C37*N37-K37*$O$6,2)</f>
        <v>44</v>
      </c>
      <c r="N37" s="169">
        <f>ROUND(ROUND(K37,2)*$O$4,2)</f>
        <v>2.2000000000000002</v>
      </c>
      <c r="O37" s="219">
        <f>ROUND((ROUND(K36,2)*(G37-G36)*$O$4+O36+J37*$O$6),2)</f>
        <v>44</v>
      </c>
      <c r="P37" s="232">
        <f>O37/$O$10</f>
        <v>5.8666666666666667E-3</v>
      </c>
      <c r="Q37" s="129">
        <f>ROUND(O37/N37,0)</f>
        <v>20</v>
      </c>
      <c r="R37" s="130">
        <f>ROUND(Q37/G37,2)</f>
        <v>0.49</v>
      </c>
      <c r="S37" s="134">
        <f>Q37+C37</f>
        <v>40</v>
      </c>
      <c r="T37" s="301">
        <f>ROUND(S37/G37,2)</f>
        <v>0.98</v>
      </c>
      <c r="U37" s="331"/>
      <c r="V37" s="304">
        <f>ROUND(K37*$O$7,2)</f>
        <v>24.86</v>
      </c>
      <c r="W37" s="171">
        <f>ROUND(O37+V37,2)</f>
        <v>68.86</v>
      </c>
      <c r="X37" s="197">
        <f>IF(O37&gt;0,ROUND(V37/O37,2),0)</f>
        <v>0.56999999999999995</v>
      </c>
      <c r="Y37" s="307">
        <f>IF($O$10&gt;0,ROUND(V37/$O$10,2),0)</f>
        <v>0</v>
      </c>
      <c r="Z37" s="333"/>
      <c r="AA37" s="309">
        <f>IF($O$10&gt;0,ROUND($O$10-W37,2),0)</f>
        <v>7431.14</v>
      </c>
      <c r="AB37" s="195">
        <f>IF($O$10&gt;0,ROUND(W37/$O$10,2),0)</f>
        <v>0.01</v>
      </c>
      <c r="AC37" s="191">
        <f>IF(AND(AA37&gt;0,$O$4&gt;0),($O$10-O37-V37*$O$8)/N37,0)</f>
        <v>3387.9609090909089</v>
      </c>
      <c r="AD37" s="192">
        <f>IF(AC37&gt;0,AC37+G37,0)</f>
        <v>3428.9609090909089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20</v>
      </c>
      <c r="D38" s="323"/>
      <c r="E38" s="293">
        <f>IF(OR($A38&lt;2,AND(G$12&gt;0,$A38&gt;G$12)),0,IF(AND($A38&gt;=G$9,G$9&gt;0),G$10,IF(AND($A38&gt;=G$6,G$6&gt;0),G$7,0)))</f>
        <v>1</v>
      </c>
      <c r="F38" s="116">
        <f t="shared" si="24"/>
        <v>4</v>
      </c>
      <c r="G38" s="295">
        <f t="shared" si="24"/>
        <v>45</v>
      </c>
      <c r="H38" s="323"/>
      <c r="I38" s="296">
        <f>IF(($A38&lt;K$4),1,IF(AND($A38&gt;K$12,K$12&gt;0),I37,IF(AND($A38&gt;=K$9,K$9&gt;0),ROUND(I37+K$10,4),IF(AND($A38&gt;=K$6,K$6&gt;0),ROUND(I37+K$7,4),K$3))))</f>
        <v>2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0.02</v>
      </c>
      <c r="K38" s="298">
        <f>K37+J38</f>
        <v>0.24000000000000002</v>
      </c>
      <c r="L38" s="329"/>
      <c r="M38" s="169">
        <f>ROUND(C38*N38-K38*$O$6,2)</f>
        <v>48</v>
      </c>
      <c r="N38" s="169">
        <f>ROUND(ROUND(K38,2)*$O$4,2)</f>
        <v>2.4</v>
      </c>
      <c r="O38" s="219">
        <f>ROUND((ROUND(K37,2)*(G38-G37)*$O$4+O37+J38*$O$6),2)</f>
        <v>52.8</v>
      </c>
      <c r="P38" s="232">
        <f>O38/$O$10</f>
        <v>7.0399999999999994E-3</v>
      </c>
      <c r="Q38" s="129">
        <f>ROUND(O38/N38,0)</f>
        <v>22</v>
      </c>
      <c r="R38" s="130">
        <f>ROUND(Q38/G38,2)</f>
        <v>0.49</v>
      </c>
      <c r="S38" s="134">
        <f>Q38+C38</f>
        <v>42</v>
      </c>
      <c r="T38" s="301">
        <f>ROUND(S38/G38,2)</f>
        <v>0.93</v>
      </c>
      <c r="U38" s="331"/>
      <c r="V38" s="304">
        <f>ROUND(K38*$O$7,2)</f>
        <v>27.12</v>
      </c>
      <c r="W38" s="171">
        <f>ROUND(O38+V38,2)</f>
        <v>79.92</v>
      </c>
      <c r="X38" s="197">
        <f>IF(O38&gt;0,ROUND(V38/O38,2),0)</f>
        <v>0.51</v>
      </c>
      <c r="Y38" s="307">
        <f>IF($O$10&gt;0,ROUND(V38/$O$10,2),0)</f>
        <v>0</v>
      </c>
      <c r="Z38" s="333"/>
      <c r="AA38" s="309">
        <f>IF($O$10&gt;0,ROUND($O$10-W38,2),0)</f>
        <v>7420.08</v>
      </c>
      <c r="AB38" s="195">
        <f>IF($O$10&gt;0,ROUND(W38/$O$10,2),0)</f>
        <v>0.01</v>
      </c>
      <c r="AC38" s="191">
        <f>IF(AND(AA38&gt;0,$O$4&gt;0),($O$10-O38-V38*$O$8)/N38,0)</f>
        <v>3101.87</v>
      </c>
      <c r="AD38" s="192">
        <f>IF(AC38&gt;0,AC38+G38,0)</f>
        <v>3146.87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20</v>
      </c>
      <c r="D39" s="323"/>
      <c r="E39" s="293">
        <f>IF(OR($A39&lt;2,AND(G$12&gt;0,$A39&gt;G$12)),0,IF(AND($A39&gt;=G$9,G$9&gt;0),G$10,IF(AND($A39&gt;=G$6,G$6&gt;0),G$7,0)))</f>
        <v>0</v>
      </c>
      <c r="F39" s="116">
        <f t="shared" si="24"/>
        <v>4</v>
      </c>
      <c r="G39" s="295">
        <f t="shared" si="24"/>
        <v>49</v>
      </c>
      <c r="H39" s="323"/>
      <c r="I39" s="296">
        <f>IF(($A39&lt;K$4),1,IF(AND($A39&gt;K$12,K$12&gt;0),I38,IF(AND($A39&gt;=K$9,K$9&gt;0),ROUND(I38+K$10,4),IF(AND($A39&gt;=K$6,K$6&gt;0),ROUND(I38+K$7,4),K$3))))</f>
        <v>2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0.02</v>
      </c>
      <c r="K39" s="298">
        <f>K38+J39</f>
        <v>0.26</v>
      </c>
      <c r="L39" s="329"/>
      <c r="M39" s="169">
        <f>ROUND(C39*N39-K39*$O$6,2)</f>
        <v>52</v>
      </c>
      <c r="N39" s="169">
        <f>ROUND(ROUND(K39,2)*$O$4,2)</f>
        <v>2.6</v>
      </c>
      <c r="O39" s="219">
        <f>ROUND((ROUND(K38,2)*(G39-G38)*$O$4+O38+J39*$O$6),2)</f>
        <v>62.4</v>
      </c>
      <c r="P39" s="232">
        <f>O39/$O$10</f>
        <v>8.3199999999999993E-3</v>
      </c>
      <c r="Q39" s="129">
        <f>ROUND(O39/N39,0)</f>
        <v>24</v>
      </c>
      <c r="R39" s="130">
        <f>ROUND(Q39/G39,2)</f>
        <v>0.49</v>
      </c>
      <c r="S39" s="134">
        <f>Q39+C39</f>
        <v>44</v>
      </c>
      <c r="T39" s="301">
        <f>ROUND(S39/G39,2)</f>
        <v>0.9</v>
      </c>
      <c r="U39" s="331"/>
      <c r="V39" s="304">
        <f>ROUND(K39*$O$7,2)</f>
        <v>29.38</v>
      </c>
      <c r="W39" s="171">
        <f>ROUND(O39+V39,2)</f>
        <v>91.78</v>
      </c>
      <c r="X39" s="197">
        <f>IF(O39&gt;0,ROUND(V39/O39,2),0)</f>
        <v>0.47</v>
      </c>
      <c r="Y39" s="307">
        <f>IF($O$10&gt;0,ROUND(V39/$O$10,2),0)</f>
        <v>0</v>
      </c>
      <c r="Z39" s="333"/>
      <c r="AA39" s="309">
        <f>IF($O$10&gt;0,ROUND($O$10-W39,2),0)</f>
        <v>7408.22</v>
      </c>
      <c r="AB39" s="195">
        <f>IF($O$10&gt;0,ROUND(W39/$O$10,2),0)</f>
        <v>0.01</v>
      </c>
      <c r="AC39" s="191">
        <f>IF(AND(AA39&gt;0,$O$4&gt;0),($O$10-O39-V39*$O$8)/N39,0)</f>
        <v>2859.4853846153846</v>
      </c>
      <c r="AD39" s="192">
        <f>IF(AC39&gt;0,AC39+G39,0)</f>
        <v>2908.4853846153846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20</v>
      </c>
      <c r="D40" s="323"/>
      <c r="E40" s="293">
        <f t="shared" ref="E40:E65" si="27">IF(OR($A40&lt;2,AND(G$12&gt;0,$A40&gt;G$12)),0,IF(AND($A40&gt;=G$9,G$9&gt;0),G$10,IF(AND($A40&gt;=G$6,G$6&gt;0),G$7,0)))</f>
        <v>0</v>
      </c>
      <c r="F40" s="116">
        <f t="shared" ref="F40:F65" si="28">F39+E40</f>
        <v>4</v>
      </c>
      <c r="G40" s="295">
        <f t="shared" ref="G40:G65" si="29">G39+F40</f>
        <v>53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2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0.02</v>
      </c>
      <c r="K40" s="298">
        <f t="shared" ref="K40:K65" si="32">K39+J40</f>
        <v>0.28000000000000003</v>
      </c>
      <c r="L40" s="329"/>
      <c r="M40" s="169">
        <f t="shared" ref="M40:M65" si="33">ROUND(C40*N40-K40*$O$6,2)</f>
        <v>56</v>
      </c>
      <c r="N40" s="169">
        <f t="shared" ref="N40:N65" si="34">ROUND(ROUND(K40,2)*$O$4,2)</f>
        <v>2.8</v>
      </c>
      <c r="O40" s="219">
        <f t="shared" ref="O40:O65" si="35">ROUND((ROUND(K39,2)*(G40-G39)*$O$4+O39+J40*$O$6),2)</f>
        <v>72.8</v>
      </c>
      <c r="P40" s="232">
        <f t="shared" ref="P40:P65" si="36">O40/$O$10</f>
        <v>9.7066666666666655E-3</v>
      </c>
      <c r="Q40" s="129">
        <f t="shared" ref="Q40:Q65" si="37">ROUND(O40/N40,0)</f>
        <v>26</v>
      </c>
      <c r="R40" s="130">
        <f t="shared" ref="R40:R65" si="38">ROUND(Q40/G40,2)</f>
        <v>0.49</v>
      </c>
      <c r="S40" s="134">
        <f t="shared" ref="S40:S65" si="39">Q40+C40</f>
        <v>46</v>
      </c>
      <c r="T40" s="301">
        <f t="shared" ref="T40:T65" si="40">ROUND(S40/G40,2)</f>
        <v>0.87</v>
      </c>
      <c r="U40" s="331"/>
      <c r="V40" s="304">
        <f t="shared" ref="V40:V65" si="41">ROUND(K40*$O$7,2)</f>
        <v>31.64</v>
      </c>
      <c r="W40" s="171">
        <f t="shared" ref="W40:W65" si="42">ROUND(O40+V40,2)</f>
        <v>104.44</v>
      </c>
      <c r="X40" s="197">
        <f t="shared" ref="X40:X65" si="43">IF(O40&gt;0,ROUND(V40/O40,2),0)</f>
        <v>0.43</v>
      </c>
      <c r="Y40" s="307">
        <f t="shared" ref="Y40:Y65" si="44">IF($O$10&gt;0,ROUND(V40/$O$10,2),0)</f>
        <v>0</v>
      </c>
      <c r="Z40" s="333"/>
      <c r="AA40" s="309">
        <f t="shared" ref="AA40:AA65" si="45">IF($O$10&gt;0,ROUND($O$10-W40,2),0)</f>
        <v>7395.56</v>
      </c>
      <c r="AB40" s="195">
        <f t="shared" ref="AB40:AB65" si="46">IF($O$10&gt;0,ROUND(W40/$O$10,2),0)</f>
        <v>0.01</v>
      </c>
      <c r="AC40" s="191">
        <f t="shared" ref="AC40:AC65" si="47">IF(AND(AA40&gt;0,$O$4&gt;0),($O$10-O40-V40*$O$8)/N40,0)</f>
        <v>2651.4414285714288</v>
      </c>
      <c r="AD40" s="192">
        <f t="shared" ref="AD40:AD65" si="48">IF(AC40&gt;0,AC40+G40,0)</f>
        <v>2704.4414285714288</v>
      </c>
      <c r="AE40" s="174">
        <v>24</v>
      </c>
    </row>
    <row r="41" spans="1:31" ht="15">
      <c r="A41" s="173">
        <v>25</v>
      </c>
      <c r="B41" s="369">
        <f t="shared" si="25"/>
        <v>0</v>
      </c>
      <c r="C41" s="368">
        <f t="shared" si="26"/>
        <v>20</v>
      </c>
      <c r="D41" s="323"/>
      <c r="E41" s="366">
        <f t="shared" si="27"/>
        <v>0</v>
      </c>
      <c r="F41" s="367">
        <f t="shared" si="28"/>
        <v>4</v>
      </c>
      <c r="G41" s="368">
        <f t="shared" si="29"/>
        <v>57</v>
      </c>
      <c r="H41" s="323"/>
      <c r="I41" s="363">
        <f t="shared" si="30"/>
        <v>2</v>
      </c>
      <c r="J41" s="364">
        <f t="shared" si="31"/>
        <v>0.02</v>
      </c>
      <c r="K41" s="365">
        <f t="shared" si="32"/>
        <v>0.30000000000000004</v>
      </c>
      <c r="L41" s="329"/>
      <c r="M41" s="356">
        <f t="shared" si="33"/>
        <v>60</v>
      </c>
      <c r="N41" s="356">
        <f t="shared" si="34"/>
        <v>3</v>
      </c>
      <c r="O41" s="357">
        <f t="shared" si="35"/>
        <v>84</v>
      </c>
      <c r="P41" s="358">
        <f t="shared" si="36"/>
        <v>1.12E-2</v>
      </c>
      <c r="Q41" s="359">
        <f t="shared" si="37"/>
        <v>28</v>
      </c>
      <c r="R41" s="360">
        <f t="shared" si="38"/>
        <v>0.49</v>
      </c>
      <c r="S41" s="361">
        <f t="shared" si="39"/>
        <v>48</v>
      </c>
      <c r="T41" s="362">
        <f t="shared" si="40"/>
        <v>0.84</v>
      </c>
      <c r="U41" s="331"/>
      <c r="V41" s="352">
        <f t="shared" si="41"/>
        <v>33.9</v>
      </c>
      <c r="W41" s="353">
        <f t="shared" si="42"/>
        <v>117.9</v>
      </c>
      <c r="X41" s="354">
        <f t="shared" si="43"/>
        <v>0.4</v>
      </c>
      <c r="Y41" s="355">
        <f t="shared" si="44"/>
        <v>0</v>
      </c>
      <c r="Z41" s="333"/>
      <c r="AA41" s="348">
        <f t="shared" si="45"/>
        <v>7382.1</v>
      </c>
      <c r="AB41" s="349">
        <f t="shared" si="46"/>
        <v>0.02</v>
      </c>
      <c r="AC41" s="350">
        <f t="shared" si="47"/>
        <v>2470.87</v>
      </c>
      <c r="AD41" s="351">
        <f t="shared" si="48"/>
        <v>2527.87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20</v>
      </c>
      <c r="D42" s="323"/>
      <c r="E42" s="293">
        <f t="shared" si="27"/>
        <v>0</v>
      </c>
      <c r="F42" s="116">
        <f t="shared" si="28"/>
        <v>4</v>
      </c>
      <c r="G42" s="295">
        <f t="shared" si="29"/>
        <v>61</v>
      </c>
      <c r="H42" s="323"/>
      <c r="I42" s="296">
        <f t="shared" si="30"/>
        <v>2</v>
      </c>
      <c r="J42" s="121">
        <f t="shared" si="31"/>
        <v>0.02</v>
      </c>
      <c r="K42" s="298">
        <f t="shared" si="32"/>
        <v>0.32000000000000006</v>
      </c>
      <c r="L42" s="329"/>
      <c r="M42" s="169">
        <f t="shared" si="33"/>
        <v>64</v>
      </c>
      <c r="N42" s="169">
        <f t="shared" si="34"/>
        <v>3.2</v>
      </c>
      <c r="O42" s="219">
        <f t="shared" si="35"/>
        <v>96</v>
      </c>
      <c r="P42" s="232">
        <f t="shared" si="36"/>
        <v>1.2800000000000001E-2</v>
      </c>
      <c r="Q42" s="129">
        <f t="shared" si="37"/>
        <v>30</v>
      </c>
      <c r="R42" s="130">
        <f t="shared" si="38"/>
        <v>0.49</v>
      </c>
      <c r="S42" s="134">
        <f t="shared" si="39"/>
        <v>50</v>
      </c>
      <c r="T42" s="301">
        <f t="shared" si="40"/>
        <v>0.82</v>
      </c>
      <c r="U42" s="331"/>
      <c r="V42" s="304">
        <f t="shared" si="41"/>
        <v>36.159999999999997</v>
      </c>
      <c r="W42" s="171">
        <f t="shared" si="42"/>
        <v>132.16</v>
      </c>
      <c r="X42" s="197">
        <f t="shared" si="43"/>
        <v>0.38</v>
      </c>
      <c r="Y42" s="307">
        <f t="shared" si="44"/>
        <v>0</v>
      </c>
      <c r="Z42" s="333"/>
      <c r="AA42" s="309">
        <f t="shared" si="45"/>
        <v>7367.84</v>
      </c>
      <c r="AB42" s="195">
        <f t="shared" si="46"/>
        <v>0.02</v>
      </c>
      <c r="AC42" s="191">
        <f t="shared" si="47"/>
        <v>2312.62</v>
      </c>
      <c r="AD42" s="192">
        <f t="shared" si="48"/>
        <v>2373.62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20</v>
      </c>
      <c r="D43" s="323"/>
      <c r="E43" s="293">
        <f t="shared" si="27"/>
        <v>0</v>
      </c>
      <c r="F43" s="116">
        <f t="shared" si="28"/>
        <v>4</v>
      </c>
      <c r="G43" s="295">
        <f t="shared" si="29"/>
        <v>65</v>
      </c>
      <c r="H43" s="323"/>
      <c r="I43" s="296">
        <f t="shared" si="30"/>
        <v>2</v>
      </c>
      <c r="J43" s="121">
        <f t="shared" si="31"/>
        <v>0.02</v>
      </c>
      <c r="K43" s="298">
        <f t="shared" si="32"/>
        <v>0.34000000000000008</v>
      </c>
      <c r="L43" s="329"/>
      <c r="M43" s="169">
        <f t="shared" si="33"/>
        <v>68</v>
      </c>
      <c r="N43" s="169">
        <f t="shared" si="34"/>
        <v>3.4</v>
      </c>
      <c r="O43" s="219">
        <f t="shared" si="35"/>
        <v>108.8</v>
      </c>
      <c r="P43" s="232">
        <f t="shared" si="36"/>
        <v>1.4506666666666666E-2</v>
      </c>
      <c r="Q43" s="129">
        <f t="shared" si="37"/>
        <v>32</v>
      </c>
      <c r="R43" s="130">
        <f t="shared" si="38"/>
        <v>0.49</v>
      </c>
      <c r="S43" s="134">
        <f t="shared" si="39"/>
        <v>52</v>
      </c>
      <c r="T43" s="301">
        <f t="shared" si="40"/>
        <v>0.8</v>
      </c>
      <c r="U43" s="331"/>
      <c r="V43" s="304">
        <f t="shared" si="41"/>
        <v>38.42</v>
      </c>
      <c r="W43" s="171">
        <f t="shared" si="42"/>
        <v>147.22</v>
      </c>
      <c r="X43" s="197">
        <f t="shared" si="43"/>
        <v>0.35</v>
      </c>
      <c r="Y43" s="307">
        <f t="shared" si="44"/>
        <v>0.01</v>
      </c>
      <c r="Z43" s="333"/>
      <c r="AA43" s="309">
        <f t="shared" si="45"/>
        <v>7352.78</v>
      </c>
      <c r="AB43" s="195">
        <f t="shared" si="46"/>
        <v>0.02</v>
      </c>
      <c r="AC43" s="191">
        <f t="shared" si="47"/>
        <v>2172.7523529411765</v>
      </c>
      <c r="AD43" s="192">
        <f t="shared" si="48"/>
        <v>2237.7523529411765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20</v>
      </c>
      <c r="D44" s="323"/>
      <c r="E44" s="293">
        <f t="shared" si="27"/>
        <v>0</v>
      </c>
      <c r="F44" s="116">
        <f t="shared" si="28"/>
        <v>4</v>
      </c>
      <c r="G44" s="295">
        <f t="shared" si="29"/>
        <v>69</v>
      </c>
      <c r="H44" s="323"/>
      <c r="I44" s="296">
        <f t="shared" si="30"/>
        <v>2</v>
      </c>
      <c r="J44" s="121">
        <f t="shared" si="31"/>
        <v>0.02</v>
      </c>
      <c r="K44" s="298">
        <f t="shared" si="32"/>
        <v>0.3600000000000001</v>
      </c>
      <c r="L44" s="329"/>
      <c r="M44" s="169">
        <f t="shared" si="33"/>
        <v>72</v>
      </c>
      <c r="N44" s="169">
        <f t="shared" si="34"/>
        <v>3.6</v>
      </c>
      <c r="O44" s="219">
        <f t="shared" si="35"/>
        <v>122.4</v>
      </c>
      <c r="P44" s="232">
        <f t="shared" si="36"/>
        <v>1.6320000000000001E-2</v>
      </c>
      <c r="Q44" s="129">
        <f t="shared" si="37"/>
        <v>34</v>
      </c>
      <c r="R44" s="130">
        <f t="shared" si="38"/>
        <v>0.49</v>
      </c>
      <c r="S44" s="134">
        <f t="shared" si="39"/>
        <v>54</v>
      </c>
      <c r="T44" s="301">
        <f t="shared" si="40"/>
        <v>0.78</v>
      </c>
      <c r="U44" s="331"/>
      <c r="V44" s="304">
        <f t="shared" si="41"/>
        <v>40.68</v>
      </c>
      <c r="W44" s="171">
        <f t="shared" si="42"/>
        <v>163.08000000000001</v>
      </c>
      <c r="X44" s="197">
        <f t="shared" si="43"/>
        <v>0.33</v>
      </c>
      <c r="Y44" s="307">
        <f t="shared" si="44"/>
        <v>0.01</v>
      </c>
      <c r="Z44" s="333"/>
      <c r="AA44" s="309">
        <f t="shared" si="45"/>
        <v>7336.92</v>
      </c>
      <c r="AB44" s="195">
        <f t="shared" si="46"/>
        <v>0.02</v>
      </c>
      <c r="AC44" s="191">
        <f t="shared" si="47"/>
        <v>2048.2033333333334</v>
      </c>
      <c r="AD44" s="192">
        <f t="shared" si="48"/>
        <v>2117.2033333333334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20</v>
      </c>
      <c r="D45" s="323"/>
      <c r="E45" s="293">
        <f t="shared" si="27"/>
        <v>0</v>
      </c>
      <c r="F45" s="116">
        <f t="shared" si="28"/>
        <v>4</v>
      </c>
      <c r="G45" s="295">
        <f t="shared" si="29"/>
        <v>73</v>
      </c>
      <c r="H45" s="323"/>
      <c r="I45" s="296">
        <f t="shared" si="30"/>
        <v>2</v>
      </c>
      <c r="J45" s="121">
        <f t="shared" si="31"/>
        <v>0.02</v>
      </c>
      <c r="K45" s="298">
        <f t="shared" si="32"/>
        <v>0.38000000000000012</v>
      </c>
      <c r="L45" s="329"/>
      <c r="M45" s="169">
        <f t="shared" si="33"/>
        <v>76</v>
      </c>
      <c r="N45" s="169">
        <f t="shared" si="34"/>
        <v>3.8</v>
      </c>
      <c r="O45" s="219">
        <f t="shared" si="35"/>
        <v>136.80000000000001</v>
      </c>
      <c r="P45" s="232">
        <f t="shared" si="36"/>
        <v>1.8240000000000003E-2</v>
      </c>
      <c r="Q45" s="129">
        <f t="shared" si="37"/>
        <v>36</v>
      </c>
      <c r="R45" s="130">
        <f t="shared" si="38"/>
        <v>0.49</v>
      </c>
      <c r="S45" s="134">
        <f t="shared" si="39"/>
        <v>56</v>
      </c>
      <c r="T45" s="301">
        <f t="shared" si="40"/>
        <v>0.77</v>
      </c>
      <c r="U45" s="331"/>
      <c r="V45" s="304">
        <f t="shared" si="41"/>
        <v>42.94</v>
      </c>
      <c r="W45" s="171">
        <f t="shared" si="42"/>
        <v>179.74</v>
      </c>
      <c r="X45" s="197">
        <f t="shared" si="43"/>
        <v>0.31</v>
      </c>
      <c r="Y45" s="307">
        <f t="shared" si="44"/>
        <v>0.01</v>
      </c>
      <c r="Z45" s="333"/>
      <c r="AA45" s="309">
        <f t="shared" si="45"/>
        <v>7320.26</v>
      </c>
      <c r="AB45" s="195">
        <f t="shared" si="46"/>
        <v>0.02</v>
      </c>
      <c r="AC45" s="191">
        <f t="shared" si="47"/>
        <v>1936.554210526316</v>
      </c>
      <c r="AD45" s="192">
        <f t="shared" si="48"/>
        <v>2009.554210526316</v>
      </c>
      <c r="AE45" s="174">
        <v>29</v>
      </c>
    </row>
    <row r="46" spans="1:31" ht="15">
      <c r="A46" s="173">
        <v>30</v>
      </c>
      <c r="B46" s="369">
        <f t="shared" si="25"/>
        <v>0</v>
      </c>
      <c r="C46" s="368">
        <f t="shared" si="26"/>
        <v>20</v>
      </c>
      <c r="D46" s="323"/>
      <c r="E46" s="366">
        <f t="shared" si="27"/>
        <v>0</v>
      </c>
      <c r="F46" s="367">
        <f t="shared" si="28"/>
        <v>4</v>
      </c>
      <c r="G46" s="368">
        <f t="shared" si="29"/>
        <v>77</v>
      </c>
      <c r="H46" s="323"/>
      <c r="I46" s="363">
        <f t="shared" si="30"/>
        <v>2</v>
      </c>
      <c r="J46" s="364">
        <f t="shared" si="31"/>
        <v>0.02</v>
      </c>
      <c r="K46" s="365">
        <f t="shared" si="32"/>
        <v>0.40000000000000013</v>
      </c>
      <c r="L46" s="329"/>
      <c r="M46" s="356">
        <f t="shared" si="33"/>
        <v>80</v>
      </c>
      <c r="N46" s="356">
        <f t="shared" si="34"/>
        <v>4</v>
      </c>
      <c r="O46" s="357">
        <f t="shared" si="35"/>
        <v>152</v>
      </c>
      <c r="P46" s="358">
        <f t="shared" si="36"/>
        <v>2.0266666666666665E-2</v>
      </c>
      <c r="Q46" s="359">
        <f t="shared" si="37"/>
        <v>38</v>
      </c>
      <c r="R46" s="360">
        <f t="shared" si="38"/>
        <v>0.49</v>
      </c>
      <c r="S46" s="361">
        <f t="shared" si="39"/>
        <v>58</v>
      </c>
      <c r="T46" s="362">
        <f t="shared" si="40"/>
        <v>0.75</v>
      </c>
      <c r="U46" s="331"/>
      <c r="V46" s="352">
        <f t="shared" si="41"/>
        <v>45.2</v>
      </c>
      <c r="W46" s="353">
        <f t="shared" si="42"/>
        <v>197.2</v>
      </c>
      <c r="X46" s="354">
        <f t="shared" si="43"/>
        <v>0.3</v>
      </c>
      <c r="Y46" s="355">
        <f t="shared" si="44"/>
        <v>0.01</v>
      </c>
      <c r="Z46" s="333"/>
      <c r="AA46" s="348">
        <f t="shared" si="45"/>
        <v>7302.8</v>
      </c>
      <c r="AB46" s="349">
        <f t="shared" si="46"/>
        <v>0.03</v>
      </c>
      <c r="AC46" s="350">
        <f t="shared" si="47"/>
        <v>1835.87</v>
      </c>
      <c r="AD46" s="351">
        <f t="shared" si="48"/>
        <v>1912.87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20</v>
      </c>
      <c r="D47" s="323"/>
      <c r="E47" s="293">
        <f t="shared" si="27"/>
        <v>0</v>
      </c>
      <c r="F47" s="116">
        <f t="shared" si="28"/>
        <v>4</v>
      </c>
      <c r="G47" s="295">
        <f t="shared" si="29"/>
        <v>81</v>
      </c>
      <c r="H47" s="323"/>
      <c r="I47" s="296">
        <f t="shared" si="30"/>
        <v>2</v>
      </c>
      <c r="J47" s="121">
        <f t="shared" si="31"/>
        <v>0.02</v>
      </c>
      <c r="K47" s="298">
        <f t="shared" si="32"/>
        <v>0.42000000000000015</v>
      </c>
      <c r="L47" s="329"/>
      <c r="M47" s="169">
        <f t="shared" si="33"/>
        <v>84</v>
      </c>
      <c r="N47" s="169">
        <f t="shared" si="34"/>
        <v>4.2</v>
      </c>
      <c r="O47" s="219">
        <f t="shared" si="35"/>
        <v>168</v>
      </c>
      <c r="P47" s="232">
        <f t="shared" si="36"/>
        <v>2.24E-2</v>
      </c>
      <c r="Q47" s="129">
        <f t="shared" si="37"/>
        <v>40</v>
      </c>
      <c r="R47" s="130">
        <f t="shared" si="38"/>
        <v>0.49</v>
      </c>
      <c r="S47" s="134">
        <f t="shared" si="39"/>
        <v>60</v>
      </c>
      <c r="T47" s="301">
        <f t="shared" si="40"/>
        <v>0.74</v>
      </c>
      <c r="U47" s="331"/>
      <c r="V47" s="304">
        <f t="shared" si="41"/>
        <v>47.46</v>
      </c>
      <c r="W47" s="171">
        <f t="shared" si="42"/>
        <v>215.46</v>
      </c>
      <c r="X47" s="197">
        <f t="shared" si="43"/>
        <v>0.28000000000000003</v>
      </c>
      <c r="Y47" s="307">
        <f t="shared" si="44"/>
        <v>0.01</v>
      </c>
      <c r="Z47" s="333"/>
      <c r="AA47" s="309">
        <f t="shared" si="45"/>
        <v>7284.54</v>
      </c>
      <c r="AB47" s="195">
        <f t="shared" si="46"/>
        <v>0.03</v>
      </c>
      <c r="AC47" s="191">
        <f t="shared" si="47"/>
        <v>1744.5842857142857</v>
      </c>
      <c r="AD47" s="192">
        <f t="shared" si="48"/>
        <v>1825.5842857142857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20</v>
      </c>
      <c r="D48" s="323"/>
      <c r="E48" s="293">
        <f t="shared" si="27"/>
        <v>0</v>
      </c>
      <c r="F48" s="116">
        <f t="shared" si="28"/>
        <v>4</v>
      </c>
      <c r="G48" s="295">
        <f t="shared" si="29"/>
        <v>85</v>
      </c>
      <c r="H48" s="323"/>
      <c r="I48" s="296">
        <f t="shared" si="30"/>
        <v>2</v>
      </c>
      <c r="J48" s="121">
        <f t="shared" si="31"/>
        <v>0.02</v>
      </c>
      <c r="K48" s="298">
        <f t="shared" si="32"/>
        <v>0.44000000000000017</v>
      </c>
      <c r="L48" s="329"/>
      <c r="M48" s="169">
        <f t="shared" si="33"/>
        <v>88</v>
      </c>
      <c r="N48" s="169">
        <f t="shared" si="34"/>
        <v>4.4000000000000004</v>
      </c>
      <c r="O48" s="219">
        <f t="shared" si="35"/>
        <v>184.8</v>
      </c>
      <c r="P48" s="232">
        <f t="shared" si="36"/>
        <v>2.4640000000000002E-2</v>
      </c>
      <c r="Q48" s="129">
        <f t="shared" si="37"/>
        <v>42</v>
      </c>
      <c r="R48" s="130">
        <f t="shared" si="38"/>
        <v>0.49</v>
      </c>
      <c r="S48" s="134">
        <f t="shared" si="39"/>
        <v>62</v>
      </c>
      <c r="T48" s="301">
        <f t="shared" si="40"/>
        <v>0.73</v>
      </c>
      <c r="U48" s="331"/>
      <c r="V48" s="304">
        <f t="shared" si="41"/>
        <v>49.72</v>
      </c>
      <c r="W48" s="171">
        <f t="shared" si="42"/>
        <v>234.52</v>
      </c>
      <c r="X48" s="197">
        <f t="shared" si="43"/>
        <v>0.27</v>
      </c>
      <c r="Y48" s="307">
        <f t="shared" si="44"/>
        <v>0.01</v>
      </c>
      <c r="Z48" s="333"/>
      <c r="AA48" s="309">
        <f t="shared" si="45"/>
        <v>7265.48</v>
      </c>
      <c r="AB48" s="195">
        <f t="shared" si="46"/>
        <v>0.03</v>
      </c>
      <c r="AC48" s="191">
        <f t="shared" si="47"/>
        <v>1661.4154545454544</v>
      </c>
      <c r="AD48" s="192">
        <f t="shared" si="48"/>
        <v>1746.4154545454544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20</v>
      </c>
      <c r="D49" s="323"/>
      <c r="E49" s="293">
        <f t="shared" si="27"/>
        <v>0</v>
      </c>
      <c r="F49" s="116">
        <f t="shared" si="28"/>
        <v>4</v>
      </c>
      <c r="G49" s="295">
        <f t="shared" si="29"/>
        <v>89</v>
      </c>
      <c r="H49" s="323"/>
      <c r="I49" s="296">
        <f t="shared" si="30"/>
        <v>2</v>
      </c>
      <c r="J49" s="121">
        <f t="shared" si="31"/>
        <v>0.02</v>
      </c>
      <c r="K49" s="298">
        <f t="shared" si="32"/>
        <v>0.46000000000000019</v>
      </c>
      <c r="L49" s="329"/>
      <c r="M49" s="169">
        <f t="shared" si="33"/>
        <v>92</v>
      </c>
      <c r="N49" s="169">
        <f t="shared" si="34"/>
        <v>4.5999999999999996</v>
      </c>
      <c r="O49" s="219">
        <f t="shared" si="35"/>
        <v>202.4</v>
      </c>
      <c r="P49" s="232">
        <f t="shared" si="36"/>
        <v>2.6986666666666666E-2</v>
      </c>
      <c r="Q49" s="129">
        <f t="shared" si="37"/>
        <v>44</v>
      </c>
      <c r="R49" s="130">
        <f t="shared" si="38"/>
        <v>0.49</v>
      </c>
      <c r="S49" s="134">
        <f t="shared" si="39"/>
        <v>64</v>
      </c>
      <c r="T49" s="301">
        <f t="shared" si="40"/>
        <v>0.72</v>
      </c>
      <c r="U49" s="331"/>
      <c r="V49" s="304">
        <f t="shared" si="41"/>
        <v>51.98</v>
      </c>
      <c r="W49" s="171">
        <f t="shared" si="42"/>
        <v>254.38</v>
      </c>
      <c r="X49" s="197">
        <f t="shared" si="43"/>
        <v>0.26</v>
      </c>
      <c r="Y49" s="307">
        <f t="shared" si="44"/>
        <v>0.01</v>
      </c>
      <c r="Z49" s="333"/>
      <c r="AA49" s="309">
        <f t="shared" si="45"/>
        <v>7245.62</v>
      </c>
      <c r="AB49" s="195">
        <f t="shared" si="46"/>
        <v>0.03</v>
      </c>
      <c r="AC49" s="191">
        <f t="shared" si="47"/>
        <v>1585.3047826086959</v>
      </c>
      <c r="AD49" s="192">
        <f t="shared" si="48"/>
        <v>1674.3047826086959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20</v>
      </c>
      <c r="D50" s="323"/>
      <c r="E50" s="293">
        <f t="shared" si="27"/>
        <v>0</v>
      </c>
      <c r="F50" s="116">
        <f t="shared" si="28"/>
        <v>4</v>
      </c>
      <c r="G50" s="295">
        <f t="shared" si="29"/>
        <v>93</v>
      </c>
      <c r="H50" s="323"/>
      <c r="I50" s="296">
        <f t="shared" si="30"/>
        <v>2.15</v>
      </c>
      <c r="J50" s="121">
        <f t="shared" si="31"/>
        <v>2.1999999999999999E-2</v>
      </c>
      <c r="K50" s="298">
        <f t="shared" si="32"/>
        <v>0.48200000000000021</v>
      </c>
      <c r="L50" s="329"/>
      <c r="M50" s="169">
        <f t="shared" si="33"/>
        <v>96</v>
      </c>
      <c r="N50" s="169">
        <f t="shared" si="34"/>
        <v>4.8</v>
      </c>
      <c r="O50" s="219">
        <f t="shared" si="35"/>
        <v>220.8</v>
      </c>
      <c r="P50" s="232">
        <f t="shared" si="36"/>
        <v>2.9440000000000001E-2</v>
      </c>
      <c r="Q50" s="129">
        <f t="shared" si="37"/>
        <v>46</v>
      </c>
      <c r="R50" s="130">
        <f t="shared" si="38"/>
        <v>0.49</v>
      </c>
      <c r="S50" s="134">
        <f t="shared" si="39"/>
        <v>66</v>
      </c>
      <c r="T50" s="301">
        <f t="shared" si="40"/>
        <v>0.71</v>
      </c>
      <c r="U50" s="331"/>
      <c r="V50" s="304">
        <f t="shared" si="41"/>
        <v>54.47</v>
      </c>
      <c r="W50" s="171">
        <f t="shared" si="42"/>
        <v>275.27</v>
      </c>
      <c r="X50" s="197">
        <f t="shared" si="43"/>
        <v>0.25</v>
      </c>
      <c r="Y50" s="307">
        <f t="shared" si="44"/>
        <v>0.01</v>
      </c>
      <c r="Z50" s="333"/>
      <c r="AA50" s="309">
        <f t="shared" si="45"/>
        <v>7224.73</v>
      </c>
      <c r="AB50" s="195">
        <f t="shared" si="46"/>
        <v>0.04</v>
      </c>
      <c r="AC50" s="191">
        <f t="shared" si="47"/>
        <v>1515.3652083333334</v>
      </c>
      <c r="AD50" s="192">
        <f t="shared" si="48"/>
        <v>1608.3652083333334</v>
      </c>
      <c r="AE50" s="174">
        <v>34</v>
      </c>
    </row>
    <row r="51" spans="1:31" ht="15">
      <c r="A51" s="173">
        <v>35</v>
      </c>
      <c r="B51" s="369">
        <f t="shared" si="25"/>
        <v>0</v>
      </c>
      <c r="C51" s="368">
        <f t="shared" si="26"/>
        <v>20</v>
      </c>
      <c r="D51" s="323"/>
      <c r="E51" s="366">
        <f t="shared" si="27"/>
        <v>0</v>
      </c>
      <c r="F51" s="367">
        <f t="shared" si="28"/>
        <v>4</v>
      </c>
      <c r="G51" s="368">
        <f t="shared" si="29"/>
        <v>97</v>
      </c>
      <c r="H51" s="323"/>
      <c r="I51" s="363">
        <f t="shared" si="30"/>
        <v>2.2999999999999998</v>
      </c>
      <c r="J51" s="364">
        <f t="shared" si="31"/>
        <v>2.3E-2</v>
      </c>
      <c r="K51" s="365">
        <f t="shared" si="32"/>
        <v>0.50500000000000023</v>
      </c>
      <c r="L51" s="329"/>
      <c r="M51" s="356">
        <f t="shared" si="33"/>
        <v>102</v>
      </c>
      <c r="N51" s="356">
        <f t="shared" si="34"/>
        <v>5.0999999999999996</v>
      </c>
      <c r="O51" s="357">
        <f t="shared" si="35"/>
        <v>240</v>
      </c>
      <c r="P51" s="358">
        <f t="shared" si="36"/>
        <v>3.2000000000000001E-2</v>
      </c>
      <c r="Q51" s="359">
        <f t="shared" si="37"/>
        <v>47</v>
      </c>
      <c r="R51" s="360">
        <f t="shared" si="38"/>
        <v>0.48</v>
      </c>
      <c r="S51" s="361">
        <f t="shared" si="39"/>
        <v>67</v>
      </c>
      <c r="T51" s="362">
        <f t="shared" si="40"/>
        <v>0.69</v>
      </c>
      <c r="U51" s="331"/>
      <c r="V51" s="352">
        <f t="shared" si="41"/>
        <v>57.07</v>
      </c>
      <c r="W51" s="353">
        <f t="shared" si="42"/>
        <v>297.07</v>
      </c>
      <c r="X51" s="354">
        <f t="shared" si="43"/>
        <v>0.24</v>
      </c>
      <c r="Y51" s="355">
        <f t="shared" si="44"/>
        <v>0.01</v>
      </c>
      <c r="Z51" s="333"/>
      <c r="AA51" s="348">
        <f t="shared" si="45"/>
        <v>7202.93</v>
      </c>
      <c r="AB51" s="349">
        <f t="shared" si="46"/>
        <v>0.04</v>
      </c>
      <c r="AC51" s="350">
        <f t="shared" si="47"/>
        <v>1422.4103921568628</v>
      </c>
      <c r="AD51" s="351">
        <f t="shared" si="48"/>
        <v>1519.4103921568628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20</v>
      </c>
      <c r="D52" s="323"/>
      <c r="E52" s="293">
        <f t="shared" si="27"/>
        <v>0</v>
      </c>
      <c r="F52" s="116">
        <f t="shared" si="28"/>
        <v>4</v>
      </c>
      <c r="G52" s="295">
        <f t="shared" si="29"/>
        <v>101</v>
      </c>
      <c r="H52" s="323"/>
      <c r="I52" s="296">
        <f t="shared" si="30"/>
        <v>2.4500000000000002</v>
      </c>
      <c r="J52" s="121">
        <f t="shared" si="31"/>
        <v>2.5000000000000001E-2</v>
      </c>
      <c r="K52" s="298">
        <f t="shared" si="32"/>
        <v>0.53000000000000025</v>
      </c>
      <c r="L52" s="329"/>
      <c r="M52" s="169">
        <f t="shared" si="33"/>
        <v>106</v>
      </c>
      <c r="N52" s="169">
        <f t="shared" si="34"/>
        <v>5.3</v>
      </c>
      <c r="O52" s="219">
        <f t="shared" si="35"/>
        <v>260.39999999999998</v>
      </c>
      <c r="P52" s="232">
        <f t="shared" si="36"/>
        <v>3.4719999999999994E-2</v>
      </c>
      <c r="Q52" s="129">
        <f t="shared" si="37"/>
        <v>49</v>
      </c>
      <c r="R52" s="130">
        <f t="shared" si="38"/>
        <v>0.49</v>
      </c>
      <c r="S52" s="134">
        <f t="shared" si="39"/>
        <v>69</v>
      </c>
      <c r="T52" s="301">
        <f t="shared" si="40"/>
        <v>0.68</v>
      </c>
      <c r="U52" s="331"/>
      <c r="V52" s="304">
        <f t="shared" si="41"/>
        <v>59.89</v>
      </c>
      <c r="W52" s="171">
        <f t="shared" si="42"/>
        <v>320.29000000000002</v>
      </c>
      <c r="X52" s="197">
        <f t="shared" si="43"/>
        <v>0.23</v>
      </c>
      <c r="Y52" s="307">
        <f t="shared" si="44"/>
        <v>0.01</v>
      </c>
      <c r="Z52" s="333"/>
      <c r="AA52" s="309">
        <f t="shared" si="45"/>
        <v>7179.71</v>
      </c>
      <c r="AB52" s="195">
        <f t="shared" si="46"/>
        <v>0.04</v>
      </c>
      <c r="AC52" s="191">
        <f t="shared" si="47"/>
        <v>1364.8322641509435</v>
      </c>
      <c r="AD52" s="192">
        <f t="shared" si="48"/>
        <v>1465.8322641509435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20</v>
      </c>
      <c r="D53" s="323"/>
      <c r="E53" s="293">
        <f t="shared" si="27"/>
        <v>0</v>
      </c>
      <c r="F53" s="116">
        <f t="shared" si="28"/>
        <v>4</v>
      </c>
      <c r="G53" s="295">
        <f t="shared" si="29"/>
        <v>105</v>
      </c>
      <c r="H53" s="323"/>
      <c r="I53" s="296">
        <f t="shared" si="30"/>
        <v>2.6</v>
      </c>
      <c r="J53" s="121">
        <f t="shared" si="31"/>
        <v>2.5999999999999999E-2</v>
      </c>
      <c r="K53" s="298">
        <f t="shared" si="32"/>
        <v>0.55600000000000027</v>
      </c>
      <c r="L53" s="329"/>
      <c r="M53" s="169">
        <f t="shared" si="33"/>
        <v>112</v>
      </c>
      <c r="N53" s="169">
        <f t="shared" si="34"/>
        <v>5.6</v>
      </c>
      <c r="O53" s="219">
        <f t="shared" si="35"/>
        <v>281.60000000000002</v>
      </c>
      <c r="P53" s="232">
        <f t="shared" si="36"/>
        <v>3.7546666666666673E-2</v>
      </c>
      <c r="Q53" s="129">
        <f t="shared" si="37"/>
        <v>50</v>
      </c>
      <c r="R53" s="130">
        <f t="shared" si="38"/>
        <v>0.48</v>
      </c>
      <c r="S53" s="134">
        <f t="shared" si="39"/>
        <v>70</v>
      </c>
      <c r="T53" s="301">
        <f t="shared" si="40"/>
        <v>0.67</v>
      </c>
      <c r="U53" s="331"/>
      <c r="V53" s="304">
        <f t="shared" si="41"/>
        <v>62.83</v>
      </c>
      <c r="W53" s="171">
        <f t="shared" si="42"/>
        <v>344.43</v>
      </c>
      <c r="X53" s="197">
        <f t="shared" si="43"/>
        <v>0.22</v>
      </c>
      <c r="Y53" s="307">
        <f t="shared" si="44"/>
        <v>0.01</v>
      </c>
      <c r="Z53" s="333"/>
      <c r="AA53" s="309">
        <f t="shared" si="45"/>
        <v>7155.57</v>
      </c>
      <c r="AB53" s="195">
        <f t="shared" si="46"/>
        <v>0.05</v>
      </c>
      <c r="AC53" s="191">
        <f t="shared" si="47"/>
        <v>1287.8780357142857</v>
      </c>
      <c r="AD53" s="192">
        <f t="shared" si="48"/>
        <v>1392.8780357142857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20</v>
      </c>
      <c r="D54" s="323"/>
      <c r="E54" s="293">
        <f t="shared" si="27"/>
        <v>0</v>
      </c>
      <c r="F54" s="116">
        <f t="shared" si="28"/>
        <v>4</v>
      </c>
      <c r="G54" s="295">
        <f t="shared" si="29"/>
        <v>109</v>
      </c>
      <c r="H54" s="323"/>
      <c r="I54" s="296">
        <f t="shared" si="30"/>
        <v>2.75</v>
      </c>
      <c r="J54" s="121">
        <f t="shared" si="31"/>
        <v>2.8000000000000001E-2</v>
      </c>
      <c r="K54" s="298">
        <f t="shared" si="32"/>
        <v>0.5840000000000003</v>
      </c>
      <c r="L54" s="329"/>
      <c r="M54" s="169">
        <f t="shared" si="33"/>
        <v>116</v>
      </c>
      <c r="N54" s="169">
        <f t="shared" si="34"/>
        <v>5.8</v>
      </c>
      <c r="O54" s="219">
        <f t="shared" si="35"/>
        <v>304</v>
      </c>
      <c r="P54" s="232">
        <f t="shared" si="36"/>
        <v>4.0533333333333331E-2</v>
      </c>
      <c r="Q54" s="129">
        <f t="shared" si="37"/>
        <v>52</v>
      </c>
      <c r="R54" s="130">
        <f t="shared" si="38"/>
        <v>0.48</v>
      </c>
      <c r="S54" s="134">
        <f t="shared" si="39"/>
        <v>72</v>
      </c>
      <c r="T54" s="301">
        <f t="shared" si="40"/>
        <v>0.66</v>
      </c>
      <c r="U54" s="331"/>
      <c r="V54" s="304">
        <f t="shared" si="41"/>
        <v>65.989999999999995</v>
      </c>
      <c r="W54" s="171">
        <f t="shared" si="42"/>
        <v>369.99</v>
      </c>
      <c r="X54" s="197">
        <f t="shared" si="43"/>
        <v>0.22</v>
      </c>
      <c r="Y54" s="307">
        <f t="shared" si="44"/>
        <v>0.01</v>
      </c>
      <c r="Z54" s="333"/>
      <c r="AA54" s="309">
        <f t="shared" si="45"/>
        <v>7130.01</v>
      </c>
      <c r="AB54" s="195">
        <f t="shared" si="46"/>
        <v>0.05</v>
      </c>
      <c r="AC54" s="191">
        <f t="shared" si="47"/>
        <v>1239.5518965517242</v>
      </c>
      <c r="AD54" s="192">
        <f t="shared" si="48"/>
        <v>1348.5518965517242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20</v>
      </c>
      <c r="D55" s="323"/>
      <c r="E55" s="293">
        <f t="shared" si="27"/>
        <v>0</v>
      </c>
      <c r="F55" s="116">
        <f t="shared" si="28"/>
        <v>4</v>
      </c>
      <c r="G55" s="295">
        <f t="shared" si="29"/>
        <v>113</v>
      </c>
      <c r="H55" s="323"/>
      <c r="I55" s="296">
        <f t="shared" si="30"/>
        <v>2.9</v>
      </c>
      <c r="J55" s="121">
        <f t="shared" si="31"/>
        <v>2.9000000000000001E-2</v>
      </c>
      <c r="K55" s="298">
        <f t="shared" si="32"/>
        <v>0.61300000000000032</v>
      </c>
      <c r="L55" s="329"/>
      <c r="M55" s="169">
        <f t="shared" si="33"/>
        <v>122</v>
      </c>
      <c r="N55" s="169">
        <f t="shared" si="34"/>
        <v>6.1</v>
      </c>
      <c r="O55" s="219">
        <f t="shared" si="35"/>
        <v>327.2</v>
      </c>
      <c r="P55" s="232">
        <f t="shared" si="36"/>
        <v>4.3626666666666668E-2</v>
      </c>
      <c r="Q55" s="129">
        <f t="shared" si="37"/>
        <v>54</v>
      </c>
      <c r="R55" s="130">
        <f t="shared" si="38"/>
        <v>0.48</v>
      </c>
      <c r="S55" s="134">
        <f t="shared" si="39"/>
        <v>74</v>
      </c>
      <c r="T55" s="301">
        <f t="shared" si="40"/>
        <v>0.65</v>
      </c>
      <c r="U55" s="331"/>
      <c r="V55" s="304">
        <f t="shared" si="41"/>
        <v>69.27</v>
      </c>
      <c r="W55" s="171">
        <f t="shared" si="42"/>
        <v>396.47</v>
      </c>
      <c r="X55" s="197">
        <f t="shared" si="43"/>
        <v>0.21</v>
      </c>
      <c r="Y55" s="307">
        <f t="shared" si="44"/>
        <v>0.01</v>
      </c>
      <c r="Z55" s="333"/>
      <c r="AA55" s="309">
        <f t="shared" si="45"/>
        <v>7103.53</v>
      </c>
      <c r="AB55" s="195">
        <f t="shared" si="46"/>
        <v>0.05</v>
      </c>
      <c r="AC55" s="191">
        <f t="shared" si="47"/>
        <v>1174.7332786885247</v>
      </c>
      <c r="AD55" s="192">
        <f t="shared" si="48"/>
        <v>1287.7332786885247</v>
      </c>
      <c r="AE55" s="174">
        <v>39</v>
      </c>
    </row>
    <row r="56" spans="1:31" ht="15">
      <c r="A56" s="173">
        <v>40</v>
      </c>
      <c r="B56" s="369">
        <f t="shared" si="25"/>
        <v>0</v>
      </c>
      <c r="C56" s="368">
        <f t="shared" si="26"/>
        <v>20</v>
      </c>
      <c r="D56" s="323"/>
      <c r="E56" s="366">
        <f t="shared" si="27"/>
        <v>0</v>
      </c>
      <c r="F56" s="367">
        <f t="shared" si="28"/>
        <v>4</v>
      </c>
      <c r="G56" s="368">
        <f t="shared" si="29"/>
        <v>117</v>
      </c>
      <c r="H56" s="323"/>
      <c r="I56" s="363">
        <f t="shared" si="30"/>
        <v>3.05</v>
      </c>
      <c r="J56" s="364">
        <f t="shared" si="31"/>
        <v>3.1E-2</v>
      </c>
      <c r="K56" s="365">
        <f t="shared" si="32"/>
        <v>0.64400000000000035</v>
      </c>
      <c r="L56" s="329"/>
      <c r="M56" s="356">
        <f t="shared" si="33"/>
        <v>128</v>
      </c>
      <c r="N56" s="356">
        <f t="shared" si="34"/>
        <v>6.4</v>
      </c>
      <c r="O56" s="357">
        <f t="shared" si="35"/>
        <v>351.6</v>
      </c>
      <c r="P56" s="358">
        <f t="shared" si="36"/>
        <v>4.6880000000000005E-2</v>
      </c>
      <c r="Q56" s="359">
        <f t="shared" si="37"/>
        <v>55</v>
      </c>
      <c r="R56" s="360">
        <f t="shared" si="38"/>
        <v>0.47</v>
      </c>
      <c r="S56" s="361">
        <f t="shared" si="39"/>
        <v>75</v>
      </c>
      <c r="T56" s="362">
        <f t="shared" si="40"/>
        <v>0.64</v>
      </c>
      <c r="U56" s="331"/>
      <c r="V56" s="352">
        <f t="shared" si="41"/>
        <v>72.77</v>
      </c>
      <c r="W56" s="353">
        <f t="shared" si="42"/>
        <v>424.37</v>
      </c>
      <c r="X56" s="354">
        <f t="shared" si="43"/>
        <v>0.21</v>
      </c>
      <c r="Y56" s="355">
        <f t="shared" si="44"/>
        <v>0.01</v>
      </c>
      <c r="Z56" s="333"/>
      <c r="AA56" s="348">
        <f t="shared" si="45"/>
        <v>7075.63</v>
      </c>
      <c r="AB56" s="349">
        <f t="shared" si="46"/>
        <v>0.06</v>
      </c>
      <c r="AC56" s="350">
        <f t="shared" si="47"/>
        <v>1115.8004687499999</v>
      </c>
      <c r="AD56" s="351">
        <f t="shared" si="48"/>
        <v>1232.8004687499999</v>
      </c>
      <c r="AE56" s="174">
        <v>40</v>
      </c>
    </row>
    <row r="57" spans="1:31" ht="15">
      <c r="A57" s="173">
        <v>41</v>
      </c>
      <c r="B57" s="118">
        <f t="shared" si="25"/>
        <v>0</v>
      </c>
      <c r="C57" s="290">
        <f t="shared" si="26"/>
        <v>20</v>
      </c>
      <c r="D57" s="323"/>
      <c r="E57" s="293">
        <f t="shared" si="27"/>
        <v>0</v>
      </c>
      <c r="F57" s="116">
        <f t="shared" si="28"/>
        <v>4</v>
      </c>
      <c r="G57" s="295">
        <f t="shared" si="29"/>
        <v>121</v>
      </c>
      <c r="H57" s="323"/>
      <c r="I57" s="296">
        <f t="shared" si="30"/>
        <v>3.2</v>
      </c>
      <c r="J57" s="121">
        <f t="shared" si="31"/>
        <v>3.2000000000000001E-2</v>
      </c>
      <c r="K57" s="298">
        <f t="shared" si="32"/>
        <v>0.67600000000000038</v>
      </c>
      <c r="L57" s="329"/>
      <c r="M57" s="169">
        <f t="shared" si="33"/>
        <v>136</v>
      </c>
      <c r="N57" s="169">
        <f t="shared" si="34"/>
        <v>6.8</v>
      </c>
      <c r="O57" s="219">
        <f t="shared" si="35"/>
        <v>377.2</v>
      </c>
      <c r="P57" s="232">
        <f t="shared" si="36"/>
        <v>5.0293333333333329E-2</v>
      </c>
      <c r="Q57" s="129">
        <f t="shared" si="37"/>
        <v>55</v>
      </c>
      <c r="R57" s="130">
        <f t="shared" si="38"/>
        <v>0.45</v>
      </c>
      <c r="S57" s="134">
        <f t="shared" si="39"/>
        <v>75</v>
      </c>
      <c r="T57" s="301">
        <f t="shared" si="40"/>
        <v>0.62</v>
      </c>
      <c r="U57" s="331"/>
      <c r="V57" s="304">
        <f t="shared" si="41"/>
        <v>76.39</v>
      </c>
      <c r="W57" s="171">
        <f t="shared" si="42"/>
        <v>453.59</v>
      </c>
      <c r="X57" s="197">
        <f t="shared" si="43"/>
        <v>0.2</v>
      </c>
      <c r="Y57" s="307">
        <f t="shared" si="44"/>
        <v>0.01</v>
      </c>
      <c r="Z57" s="333"/>
      <c r="AA57" s="309">
        <f t="shared" si="45"/>
        <v>7046.41</v>
      </c>
      <c r="AB57" s="195">
        <f t="shared" si="46"/>
        <v>0.06</v>
      </c>
      <c r="AC57" s="191">
        <f t="shared" si="47"/>
        <v>1046.3472058823529</v>
      </c>
      <c r="AD57" s="192">
        <f t="shared" si="48"/>
        <v>1167.3472058823529</v>
      </c>
      <c r="AE57" s="174">
        <v>41</v>
      </c>
    </row>
    <row r="58" spans="1:31" ht="15">
      <c r="A58" s="173">
        <v>42</v>
      </c>
      <c r="B58" s="118">
        <f t="shared" si="25"/>
        <v>0</v>
      </c>
      <c r="C58" s="290">
        <f t="shared" si="26"/>
        <v>20</v>
      </c>
      <c r="D58" s="323"/>
      <c r="E58" s="293">
        <f t="shared" si="27"/>
        <v>0</v>
      </c>
      <c r="F58" s="116">
        <f t="shared" si="28"/>
        <v>4</v>
      </c>
      <c r="G58" s="295">
        <f t="shared" si="29"/>
        <v>125</v>
      </c>
      <c r="H58" s="323"/>
      <c r="I58" s="296">
        <f t="shared" si="30"/>
        <v>3.35</v>
      </c>
      <c r="J58" s="121">
        <f t="shared" si="31"/>
        <v>3.4000000000000002E-2</v>
      </c>
      <c r="K58" s="298">
        <f t="shared" si="32"/>
        <v>0.71000000000000041</v>
      </c>
      <c r="L58" s="329"/>
      <c r="M58" s="169">
        <f t="shared" si="33"/>
        <v>142</v>
      </c>
      <c r="N58" s="169">
        <f t="shared" si="34"/>
        <v>7.1</v>
      </c>
      <c r="O58" s="219">
        <f t="shared" si="35"/>
        <v>404.4</v>
      </c>
      <c r="P58" s="232">
        <f t="shared" si="36"/>
        <v>5.3919999999999996E-2</v>
      </c>
      <c r="Q58" s="129">
        <f t="shared" si="37"/>
        <v>57</v>
      </c>
      <c r="R58" s="130">
        <f t="shared" si="38"/>
        <v>0.46</v>
      </c>
      <c r="S58" s="134">
        <f t="shared" si="39"/>
        <v>77</v>
      </c>
      <c r="T58" s="301">
        <f t="shared" si="40"/>
        <v>0.62</v>
      </c>
      <c r="U58" s="331"/>
      <c r="V58" s="304">
        <f t="shared" si="41"/>
        <v>80.23</v>
      </c>
      <c r="W58" s="171">
        <f t="shared" si="42"/>
        <v>484.63</v>
      </c>
      <c r="X58" s="197">
        <f t="shared" si="43"/>
        <v>0.2</v>
      </c>
      <c r="Y58" s="307">
        <f t="shared" si="44"/>
        <v>0.01</v>
      </c>
      <c r="Z58" s="333"/>
      <c r="AA58" s="309">
        <f t="shared" si="45"/>
        <v>7015.37</v>
      </c>
      <c r="AB58" s="195">
        <f t="shared" si="46"/>
        <v>0.06</v>
      </c>
      <c r="AC58" s="191">
        <f t="shared" si="47"/>
        <v>998.25028169014092</v>
      </c>
      <c r="AD58" s="192">
        <f t="shared" si="48"/>
        <v>1123.250281690141</v>
      </c>
      <c r="AE58" s="174">
        <v>42</v>
      </c>
    </row>
    <row r="59" spans="1:31" ht="15">
      <c r="A59" s="173">
        <v>43</v>
      </c>
      <c r="B59" s="118">
        <f t="shared" si="25"/>
        <v>0</v>
      </c>
      <c r="C59" s="290">
        <f t="shared" si="26"/>
        <v>20</v>
      </c>
      <c r="D59" s="323"/>
      <c r="E59" s="293">
        <f t="shared" si="27"/>
        <v>0</v>
      </c>
      <c r="F59" s="116">
        <f t="shared" si="28"/>
        <v>4</v>
      </c>
      <c r="G59" s="295">
        <f t="shared" si="29"/>
        <v>129</v>
      </c>
      <c r="H59" s="323"/>
      <c r="I59" s="296">
        <f t="shared" si="30"/>
        <v>3.5</v>
      </c>
      <c r="J59" s="121">
        <f t="shared" si="31"/>
        <v>3.5000000000000003E-2</v>
      </c>
      <c r="K59" s="298">
        <f t="shared" si="32"/>
        <v>0.74500000000000044</v>
      </c>
      <c r="L59" s="329"/>
      <c r="M59" s="169">
        <f t="shared" si="33"/>
        <v>150</v>
      </c>
      <c r="N59" s="169">
        <f t="shared" si="34"/>
        <v>7.5</v>
      </c>
      <c r="O59" s="219">
        <f t="shared" si="35"/>
        <v>432.8</v>
      </c>
      <c r="P59" s="232">
        <f t="shared" si="36"/>
        <v>5.770666666666667E-2</v>
      </c>
      <c r="Q59" s="129">
        <f t="shared" si="37"/>
        <v>58</v>
      </c>
      <c r="R59" s="130">
        <f t="shared" si="38"/>
        <v>0.45</v>
      </c>
      <c r="S59" s="134">
        <f t="shared" si="39"/>
        <v>78</v>
      </c>
      <c r="T59" s="301">
        <f t="shared" si="40"/>
        <v>0.6</v>
      </c>
      <c r="U59" s="331"/>
      <c r="V59" s="304">
        <f t="shared" si="41"/>
        <v>84.19</v>
      </c>
      <c r="W59" s="171">
        <f t="shared" si="42"/>
        <v>516.99</v>
      </c>
      <c r="X59" s="197">
        <f t="shared" si="43"/>
        <v>0.19</v>
      </c>
      <c r="Y59" s="307">
        <f t="shared" si="44"/>
        <v>0.01</v>
      </c>
      <c r="Z59" s="333"/>
      <c r="AA59" s="309">
        <f t="shared" si="45"/>
        <v>6983.01</v>
      </c>
      <c r="AB59" s="195">
        <f t="shared" si="46"/>
        <v>7.0000000000000007E-2</v>
      </c>
      <c r="AC59" s="191">
        <f t="shared" si="47"/>
        <v>941.17079999999999</v>
      </c>
      <c r="AD59" s="192">
        <f t="shared" si="48"/>
        <v>1070.1707999999999</v>
      </c>
      <c r="AE59" s="174">
        <v>43</v>
      </c>
    </row>
    <row r="60" spans="1:31" ht="15">
      <c r="A60" s="173">
        <v>44</v>
      </c>
      <c r="B60" s="118">
        <f t="shared" si="25"/>
        <v>0</v>
      </c>
      <c r="C60" s="290">
        <f t="shared" si="26"/>
        <v>20</v>
      </c>
      <c r="D60" s="323"/>
      <c r="E60" s="293">
        <f t="shared" si="27"/>
        <v>0</v>
      </c>
      <c r="F60" s="116">
        <f t="shared" si="28"/>
        <v>4</v>
      </c>
      <c r="G60" s="295">
        <f t="shared" si="29"/>
        <v>133</v>
      </c>
      <c r="H60" s="323"/>
      <c r="I60" s="296">
        <f t="shared" si="30"/>
        <v>3.65</v>
      </c>
      <c r="J60" s="121">
        <f t="shared" si="31"/>
        <v>3.6999999999999998E-2</v>
      </c>
      <c r="K60" s="298">
        <f t="shared" si="32"/>
        <v>0.78200000000000047</v>
      </c>
      <c r="L60" s="329"/>
      <c r="M60" s="169">
        <f t="shared" si="33"/>
        <v>156</v>
      </c>
      <c r="N60" s="169">
        <f t="shared" si="34"/>
        <v>7.8</v>
      </c>
      <c r="O60" s="219">
        <f t="shared" si="35"/>
        <v>462.8</v>
      </c>
      <c r="P60" s="232">
        <f t="shared" si="36"/>
        <v>6.1706666666666667E-2</v>
      </c>
      <c r="Q60" s="129">
        <f t="shared" si="37"/>
        <v>59</v>
      </c>
      <c r="R60" s="130">
        <f t="shared" si="38"/>
        <v>0.44</v>
      </c>
      <c r="S60" s="134">
        <f t="shared" si="39"/>
        <v>79</v>
      </c>
      <c r="T60" s="301">
        <f t="shared" si="40"/>
        <v>0.59</v>
      </c>
      <c r="U60" s="331"/>
      <c r="V60" s="304">
        <f t="shared" si="41"/>
        <v>88.37</v>
      </c>
      <c r="W60" s="171">
        <f t="shared" si="42"/>
        <v>551.16999999999996</v>
      </c>
      <c r="X60" s="197">
        <f t="shared" si="43"/>
        <v>0.19</v>
      </c>
      <c r="Y60" s="307">
        <f t="shared" si="44"/>
        <v>0.01</v>
      </c>
      <c r="Z60" s="333"/>
      <c r="AA60" s="309">
        <f t="shared" si="45"/>
        <v>6948.83</v>
      </c>
      <c r="AB60" s="195">
        <f t="shared" si="46"/>
        <v>7.0000000000000007E-2</v>
      </c>
      <c r="AC60" s="191">
        <f t="shared" si="47"/>
        <v>901.07217948717948</v>
      </c>
      <c r="AD60" s="192">
        <f t="shared" si="48"/>
        <v>1034.0721794871795</v>
      </c>
      <c r="AE60" s="174">
        <v>44</v>
      </c>
    </row>
    <row r="61" spans="1:31" ht="15">
      <c r="A61" s="173">
        <v>45</v>
      </c>
      <c r="B61" s="369">
        <f t="shared" si="25"/>
        <v>0</v>
      </c>
      <c r="C61" s="368">
        <f t="shared" si="26"/>
        <v>20</v>
      </c>
      <c r="D61" s="323"/>
      <c r="E61" s="366">
        <f t="shared" si="27"/>
        <v>0</v>
      </c>
      <c r="F61" s="367">
        <f t="shared" si="28"/>
        <v>4</v>
      </c>
      <c r="G61" s="368">
        <f t="shared" si="29"/>
        <v>137</v>
      </c>
      <c r="H61" s="323"/>
      <c r="I61" s="363">
        <f t="shared" si="30"/>
        <v>3.8</v>
      </c>
      <c r="J61" s="364">
        <f t="shared" si="31"/>
        <v>3.7999999999999999E-2</v>
      </c>
      <c r="K61" s="365">
        <f t="shared" si="32"/>
        <v>0.82000000000000051</v>
      </c>
      <c r="L61" s="329"/>
      <c r="M61" s="356">
        <f t="shared" si="33"/>
        <v>164</v>
      </c>
      <c r="N61" s="356">
        <f t="shared" si="34"/>
        <v>8.1999999999999993</v>
      </c>
      <c r="O61" s="357">
        <f t="shared" si="35"/>
        <v>494</v>
      </c>
      <c r="P61" s="358">
        <f t="shared" si="36"/>
        <v>6.5866666666666671E-2</v>
      </c>
      <c r="Q61" s="359">
        <f t="shared" si="37"/>
        <v>60</v>
      </c>
      <c r="R61" s="360">
        <f t="shared" si="38"/>
        <v>0.44</v>
      </c>
      <c r="S61" s="361">
        <f t="shared" si="39"/>
        <v>80</v>
      </c>
      <c r="T61" s="362">
        <f t="shared" si="40"/>
        <v>0.57999999999999996</v>
      </c>
      <c r="U61" s="331"/>
      <c r="V61" s="352">
        <f t="shared" si="41"/>
        <v>92.66</v>
      </c>
      <c r="W61" s="353">
        <f t="shared" si="42"/>
        <v>586.66</v>
      </c>
      <c r="X61" s="354">
        <f t="shared" si="43"/>
        <v>0.19</v>
      </c>
      <c r="Y61" s="355">
        <f t="shared" si="44"/>
        <v>0.01</v>
      </c>
      <c r="Z61" s="333"/>
      <c r="AA61" s="348">
        <f t="shared" si="45"/>
        <v>6913.34</v>
      </c>
      <c r="AB61" s="349">
        <f t="shared" si="46"/>
        <v>0.08</v>
      </c>
      <c r="AC61" s="350">
        <f t="shared" si="47"/>
        <v>853.26024390243913</v>
      </c>
      <c r="AD61" s="351">
        <f t="shared" si="48"/>
        <v>990.26024390243913</v>
      </c>
      <c r="AE61" s="174">
        <v>45</v>
      </c>
    </row>
    <row r="62" spans="1:31" ht="15">
      <c r="A62" s="173">
        <v>46</v>
      </c>
      <c r="B62" s="118">
        <f t="shared" si="25"/>
        <v>0</v>
      </c>
      <c r="C62" s="290">
        <f t="shared" si="26"/>
        <v>20</v>
      </c>
      <c r="D62" s="323"/>
      <c r="E62" s="293">
        <f t="shared" si="27"/>
        <v>0</v>
      </c>
      <c r="F62" s="116">
        <f t="shared" si="28"/>
        <v>4</v>
      </c>
      <c r="G62" s="295">
        <f t="shared" si="29"/>
        <v>141</v>
      </c>
      <c r="H62" s="323"/>
      <c r="I62" s="296">
        <f t="shared" si="30"/>
        <v>3.95</v>
      </c>
      <c r="J62" s="121">
        <f t="shared" si="31"/>
        <v>0.04</v>
      </c>
      <c r="K62" s="298">
        <f t="shared" si="32"/>
        <v>0.86000000000000054</v>
      </c>
      <c r="L62" s="329"/>
      <c r="M62" s="169">
        <f t="shared" si="33"/>
        <v>172</v>
      </c>
      <c r="N62" s="169">
        <f t="shared" si="34"/>
        <v>8.6</v>
      </c>
      <c r="O62" s="219">
        <f t="shared" si="35"/>
        <v>526.79999999999995</v>
      </c>
      <c r="P62" s="232">
        <f t="shared" si="36"/>
        <v>7.0239999999999997E-2</v>
      </c>
      <c r="Q62" s="129">
        <f t="shared" si="37"/>
        <v>61</v>
      </c>
      <c r="R62" s="130">
        <f t="shared" si="38"/>
        <v>0.43</v>
      </c>
      <c r="S62" s="134">
        <f t="shared" si="39"/>
        <v>81</v>
      </c>
      <c r="T62" s="301">
        <f t="shared" si="40"/>
        <v>0.56999999999999995</v>
      </c>
      <c r="U62" s="331"/>
      <c r="V62" s="304">
        <f t="shared" si="41"/>
        <v>97.18</v>
      </c>
      <c r="W62" s="171">
        <f t="shared" si="42"/>
        <v>623.98</v>
      </c>
      <c r="X62" s="197">
        <f t="shared" si="43"/>
        <v>0.18</v>
      </c>
      <c r="Y62" s="307">
        <f t="shared" si="44"/>
        <v>0.01</v>
      </c>
      <c r="Z62" s="333"/>
      <c r="AA62" s="309">
        <f t="shared" si="45"/>
        <v>6876.02</v>
      </c>
      <c r="AB62" s="195">
        <f t="shared" si="46"/>
        <v>0.08</v>
      </c>
      <c r="AC62" s="191">
        <f t="shared" si="47"/>
        <v>809.70720930232562</v>
      </c>
      <c r="AD62" s="192">
        <f t="shared" si="48"/>
        <v>950.70720930232562</v>
      </c>
      <c r="AE62" s="174">
        <v>46</v>
      </c>
    </row>
    <row r="63" spans="1:31" ht="15">
      <c r="A63" s="173">
        <v>47</v>
      </c>
      <c r="B63" s="118">
        <f t="shared" si="25"/>
        <v>0</v>
      </c>
      <c r="C63" s="290">
        <f t="shared" si="26"/>
        <v>20</v>
      </c>
      <c r="D63" s="323"/>
      <c r="E63" s="293">
        <f t="shared" si="27"/>
        <v>0</v>
      </c>
      <c r="F63" s="116">
        <f t="shared" si="28"/>
        <v>4</v>
      </c>
      <c r="G63" s="295">
        <f t="shared" si="29"/>
        <v>145</v>
      </c>
      <c r="H63" s="323"/>
      <c r="I63" s="296">
        <f t="shared" si="30"/>
        <v>4.0999999999999996</v>
      </c>
      <c r="J63" s="121">
        <f t="shared" si="31"/>
        <v>4.1000000000000002E-2</v>
      </c>
      <c r="K63" s="298">
        <f t="shared" si="32"/>
        <v>0.90100000000000058</v>
      </c>
      <c r="L63" s="329"/>
      <c r="M63" s="169">
        <f t="shared" si="33"/>
        <v>180</v>
      </c>
      <c r="N63" s="169">
        <f t="shared" si="34"/>
        <v>9</v>
      </c>
      <c r="O63" s="219">
        <f t="shared" si="35"/>
        <v>561.20000000000005</v>
      </c>
      <c r="P63" s="232">
        <f t="shared" si="36"/>
        <v>7.4826666666666666E-2</v>
      </c>
      <c r="Q63" s="129">
        <f t="shared" si="37"/>
        <v>62</v>
      </c>
      <c r="R63" s="130">
        <f t="shared" si="38"/>
        <v>0.43</v>
      </c>
      <c r="S63" s="134">
        <f t="shared" si="39"/>
        <v>82</v>
      </c>
      <c r="T63" s="301">
        <f t="shared" si="40"/>
        <v>0.56999999999999995</v>
      </c>
      <c r="U63" s="331"/>
      <c r="V63" s="304">
        <f t="shared" si="41"/>
        <v>101.81</v>
      </c>
      <c r="W63" s="171">
        <f t="shared" si="42"/>
        <v>663.01</v>
      </c>
      <c r="X63" s="197">
        <f t="shared" si="43"/>
        <v>0.18</v>
      </c>
      <c r="Y63" s="307">
        <f t="shared" si="44"/>
        <v>0.01</v>
      </c>
      <c r="Z63" s="333"/>
      <c r="AA63" s="309">
        <f t="shared" si="45"/>
        <v>6836.99</v>
      </c>
      <c r="AB63" s="195">
        <f t="shared" si="46"/>
        <v>0.09</v>
      </c>
      <c r="AC63" s="191">
        <f t="shared" si="47"/>
        <v>769.8465555555556</v>
      </c>
      <c r="AD63" s="192">
        <f t="shared" si="48"/>
        <v>914.8465555555556</v>
      </c>
      <c r="AE63" s="174">
        <v>47</v>
      </c>
    </row>
    <row r="64" spans="1:31" ht="15">
      <c r="A64" s="173">
        <v>48</v>
      </c>
      <c r="B64" s="118">
        <f t="shared" si="25"/>
        <v>0</v>
      </c>
      <c r="C64" s="290">
        <f t="shared" si="26"/>
        <v>20</v>
      </c>
      <c r="D64" s="323"/>
      <c r="E64" s="293">
        <f t="shared" si="27"/>
        <v>0</v>
      </c>
      <c r="F64" s="116">
        <f t="shared" si="28"/>
        <v>4</v>
      </c>
      <c r="G64" s="295">
        <f t="shared" si="29"/>
        <v>149</v>
      </c>
      <c r="H64" s="323"/>
      <c r="I64" s="296">
        <f t="shared" si="30"/>
        <v>4.25</v>
      </c>
      <c r="J64" s="121">
        <f t="shared" si="31"/>
        <v>4.2999999999999997E-2</v>
      </c>
      <c r="K64" s="298">
        <f t="shared" si="32"/>
        <v>0.94400000000000062</v>
      </c>
      <c r="L64" s="329"/>
      <c r="M64" s="169">
        <f t="shared" si="33"/>
        <v>188</v>
      </c>
      <c r="N64" s="169">
        <f t="shared" si="34"/>
        <v>9.4</v>
      </c>
      <c r="O64" s="219">
        <f t="shared" si="35"/>
        <v>597.20000000000005</v>
      </c>
      <c r="P64" s="232">
        <f t="shared" si="36"/>
        <v>7.9626666666666679E-2</v>
      </c>
      <c r="Q64" s="129">
        <f t="shared" si="37"/>
        <v>64</v>
      </c>
      <c r="R64" s="130">
        <f t="shared" si="38"/>
        <v>0.43</v>
      </c>
      <c r="S64" s="134">
        <f t="shared" si="39"/>
        <v>84</v>
      </c>
      <c r="T64" s="301">
        <f t="shared" si="40"/>
        <v>0.56000000000000005</v>
      </c>
      <c r="U64" s="331"/>
      <c r="V64" s="304">
        <f t="shared" si="41"/>
        <v>106.67</v>
      </c>
      <c r="W64" s="171">
        <f t="shared" si="42"/>
        <v>703.87</v>
      </c>
      <c r="X64" s="197">
        <f t="shared" si="43"/>
        <v>0.18</v>
      </c>
      <c r="Y64" s="307">
        <f t="shared" si="44"/>
        <v>0.01</v>
      </c>
      <c r="Z64" s="333"/>
      <c r="AA64" s="309">
        <f t="shared" si="45"/>
        <v>6796.13</v>
      </c>
      <c r="AB64" s="195">
        <f t="shared" si="46"/>
        <v>0.09</v>
      </c>
      <c r="AC64" s="191">
        <f t="shared" si="47"/>
        <v>733.20563829787227</v>
      </c>
      <c r="AD64" s="192">
        <f t="shared" si="48"/>
        <v>882.20563829787227</v>
      </c>
      <c r="AE64" s="174">
        <v>48</v>
      </c>
    </row>
    <row r="65" spans="1:31" ht="15">
      <c r="A65" s="173">
        <v>49</v>
      </c>
      <c r="B65" s="118">
        <f t="shared" si="25"/>
        <v>0</v>
      </c>
      <c r="C65" s="290">
        <f t="shared" si="26"/>
        <v>20</v>
      </c>
      <c r="D65" s="323"/>
      <c r="E65" s="293">
        <f t="shared" si="27"/>
        <v>0</v>
      </c>
      <c r="F65" s="116">
        <f t="shared" si="28"/>
        <v>4</v>
      </c>
      <c r="G65" s="295">
        <f t="shared" si="29"/>
        <v>153</v>
      </c>
      <c r="H65" s="323"/>
      <c r="I65" s="296">
        <f t="shared" si="30"/>
        <v>4.4000000000000004</v>
      </c>
      <c r="J65" s="121">
        <f t="shared" si="31"/>
        <v>4.3999999999999997E-2</v>
      </c>
      <c r="K65" s="298">
        <f t="shared" si="32"/>
        <v>0.98800000000000066</v>
      </c>
      <c r="L65" s="329"/>
      <c r="M65" s="169">
        <f t="shared" si="33"/>
        <v>198</v>
      </c>
      <c r="N65" s="169">
        <f t="shared" si="34"/>
        <v>9.9</v>
      </c>
      <c r="O65" s="219">
        <f t="shared" si="35"/>
        <v>634.79999999999995</v>
      </c>
      <c r="P65" s="232">
        <f t="shared" si="36"/>
        <v>8.4639999999999993E-2</v>
      </c>
      <c r="Q65" s="129">
        <f t="shared" si="37"/>
        <v>64</v>
      </c>
      <c r="R65" s="130">
        <f t="shared" si="38"/>
        <v>0.42</v>
      </c>
      <c r="S65" s="134">
        <f t="shared" si="39"/>
        <v>84</v>
      </c>
      <c r="T65" s="301">
        <f t="shared" si="40"/>
        <v>0.55000000000000004</v>
      </c>
      <c r="U65" s="331"/>
      <c r="V65" s="304">
        <f t="shared" si="41"/>
        <v>111.64</v>
      </c>
      <c r="W65" s="171">
        <f t="shared" si="42"/>
        <v>746.44</v>
      </c>
      <c r="X65" s="197">
        <f t="shared" si="43"/>
        <v>0.18</v>
      </c>
      <c r="Y65" s="307">
        <f t="shared" si="44"/>
        <v>0.01</v>
      </c>
      <c r="Z65" s="333"/>
      <c r="AA65" s="309">
        <f t="shared" si="45"/>
        <v>6753.56</v>
      </c>
      <c r="AB65" s="195">
        <f t="shared" si="46"/>
        <v>0.1</v>
      </c>
      <c r="AC65" s="191">
        <f t="shared" si="47"/>
        <v>692.32686868686869</v>
      </c>
      <c r="AD65" s="192">
        <f t="shared" si="48"/>
        <v>845.32686868686869</v>
      </c>
      <c r="AE65" s="174">
        <v>49</v>
      </c>
    </row>
    <row r="66" spans="1:31" ht="15">
      <c r="A66" s="173">
        <v>50</v>
      </c>
      <c r="B66" s="369">
        <f t="shared" ref="B66:B72" si="49">IF(AND($A66&gt;=C$9,C$9&gt;0),0,IF(AND($A66&gt;=C$6,C$6&gt;0),C$7,0))</f>
        <v>0</v>
      </c>
      <c r="C66" s="368">
        <f t="shared" ref="C66:C72" si="50">IF(AND($A66&gt;=C$9,C$9&gt;0),C$10,C65+B66)</f>
        <v>20</v>
      </c>
      <c r="D66" s="323"/>
      <c r="E66" s="366">
        <f t="shared" ref="E66:E72" si="51">IF(OR($A66&lt;2,AND(G$12&gt;0,$A66&gt;G$12)),0,IF(AND($A66&gt;=G$9,G$9&gt;0),G$10,IF(AND($A66&gt;=G$6,G$6&gt;0),G$7,0)))</f>
        <v>0</v>
      </c>
      <c r="F66" s="367">
        <f t="shared" ref="F66:F72" si="52">F65+E66</f>
        <v>4</v>
      </c>
      <c r="G66" s="368">
        <f t="shared" ref="G66:G72" si="53">G65+F66</f>
        <v>157</v>
      </c>
      <c r="H66" s="323"/>
      <c r="I66" s="363">
        <f t="shared" ref="I66:I72" si="54">IF(($A66&lt;K$4),1,IF(AND($A66&gt;K$12,K$12&gt;0),I65,IF(AND($A66&gt;=K$9,K$9&gt;0),ROUND(I65+K$10,4),IF(AND($A66&gt;=K$6,K$6&gt;0),ROUND(I65+K$7,4),K$3))))</f>
        <v>4.55</v>
      </c>
      <c r="J66" s="364">
        <f t="shared" ref="J66:J72" si="55">IF($A66&lt;K$4, K$2, IF(K$1=0,IF(K$13&gt;0,IF(K$2*K$13&lt;ROUND(J65*I66, 3),K$2*K$13,ROUND(J65*I66, 3)),ROUND(J65*I66, 3)),IF(K$13&gt;0,IF(K$2*K$13&lt;ROUND(K$2*I66, 3),K$2*K$13,ROUND(K$2*I66, 3)),ROUND(K$2*I66, 3))))</f>
        <v>4.5999999999999999E-2</v>
      </c>
      <c r="K66" s="365">
        <f t="shared" ref="K66:K72" si="56">K65+J66</f>
        <v>1.0340000000000007</v>
      </c>
      <c r="L66" s="329"/>
      <c r="M66" s="356">
        <f t="shared" ref="M66:M72" si="57">ROUND(C66*N66-K66*$O$6,2)</f>
        <v>206</v>
      </c>
      <c r="N66" s="356">
        <f t="shared" ref="N66:N72" si="58">ROUND(ROUND(K66,2)*$O$4,2)</f>
        <v>10.3</v>
      </c>
      <c r="O66" s="357">
        <f t="shared" ref="O66:O72" si="59">ROUND((ROUND(K65,2)*(G66-G65)*$O$4+O65+J66*$O$6),2)</f>
        <v>674.4</v>
      </c>
      <c r="P66" s="358">
        <f t="shared" ref="P66:P72" si="60">O66/$O$10</f>
        <v>8.992E-2</v>
      </c>
      <c r="Q66" s="359">
        <f t="shared" ref="Q66:Q72" si="61">ROUND(O66/N66,0)</f>
        <v>65</v>
      </c>
      <c r="R66" s="360">
        <f t="shared" ref="R66:R72" si="62">ROUND(Q66/G66,2)</f>
        <v>0.41</v>
      </c>
      <c r="S66" s="361">
        <f t="shared" ref="S66:S72" si="63">Q66+C66</f>
        <v>85</v>
      </c>
      <c r="T66" s="362">
        <f t="shared" ref="T66:T72" si="64">ROUND(S66/G66,2)</f>
        <v>0.54</v>
      </c>
      <c r="U66" s="331"/>
      <c r="V66" s="352">
        <f t="shared" ref="V66:V72" si="65">ROUND(K66*$O$7,2)</f>
        <v>116.84</v>
      </c>
      <c r="W66" s="353">
        <f t="shared" ref="W66:W72" si="66">ROUND(O66+V66,2)</f>
        <v>791.24</v>
      </c>
      <c r="X66" s="354">
        <f t="shared" ref="X66:X72" si="67">IF(O66&gt;0,ROUND(V66/O66,2),0)</f>
        <v>0.17</v>
      </c>
      <c r="Y66" s="355">
        <f t="shared" ref="Y66:Y72" si="68">IF($O$10&gt;0,ROUND(V66/$O$10,2),0)</f>
        <v>0.02</v>
      </c>
      <c r="Z66" s="333"/>
      <c r="AA66" s="348">
        <f t="shared" ref="AA66:AA72" si="69">IF($O$10&gt;0,ROUND($O$10-W66,2),0)</f>
        <v>6708.76</v>
      </c>
      <c r="AB66" s="349">
        <f t="shared" ref="AB66:AB72" si="70">IF($O$10&gt;0,ROUND(W66/$O$10,2),0)</f>
        <v>0.11</v>
      </c>
      <c r="AC66" s="350">
        <f t="shared" ref="AC66:AC72" si="71">IF(AND(AA66&gt;0,$O$4&gt;0),($O$10-O66-V66*$O$8)/N66,0)</f>
        <v>661.54524271844662</v>
      </c>
      <c r="AD66" s="351">
        <f t="shared" ref="AD66:AD72" si="72">IF(AC66&gt;0,AC66+G66,0)</f>
        <v>818.54524271844662</v>
      </c>
      <c r="AE66" s="174">
        <v>50</v>
      </c>
    </row>
    <row r="67" spans="1:31" ht="15">
      <c r="A67" s="173">
        <v>51</v>
      </c>
      <c r="B67" s="118">
        <f t="shared" si="49"/>
        <v>0</v>
      </c>
      <c r="C67" s="290">
        <f t="shared" si="50"/>
        <v>20</v>
      </c>
      <c r="D67" s="323"/>
      <c r="E67" s="293">
        <f t="shared" si="51"/>
        <v>0</v>
      </c>
      <c r="F67" s="116">
        <f t="shared" si="52"/>
        <v>4</v>
      </c>
      <c r="G67" s="295">
        <f t="shared" si="53"/>
        <v>161</v>
      </c>
      <c r="H67" s="323"/>
      <c r="I67" s="296">
        <f t="shared" si="54"/>
        <v>4.7</v>
      </c>
      <c r="J67" s="121">
        <f t="shared" si="55"/>
        <v>4.7E-2</v>
      </c>
      <c r="K67" s="298">
        <f t="shared" si="56"/>
        <v>1.0810000000000006</v>
      </c>
      <c r="L67" s="329"/>
      <c r="M67" s="169">
        <f t="shared" si="57"/>
        <v>216</v>
      </c>
      <c r="N67" s="169">
        <f t="shared" si="58"/>
        <v>10.8</v>
      </c>
      <c r="O67" s="219">
        <f t="shared" si="59"/>
        <v>715.6</v>
      </c>
      <c r="P67" s="232">
        <f t="shared" si="60"/>
        <v>9.5413333333333336E-2</v>
      </c>
      <c r="Q67" s="129">
        <f t="shared" si="61"/>
        <v>66</v>
      </c>
      <c r="R67" s="130">
        <f t="shared" si="62"/>
        <v>0.41</v>
      </c>
      <c r="S67" s="134">
        <f t="shared" si="63"/>
        <v>86</v>
      </c>
      <c r="T67" s="301">
        <f t="shared" si="64"/>
        <v>0.53</v>
      </c>
      <c r="U67" s="331"/>
      <c r="V67" s="304">
        <f t="shared" si="65"/>
        <v>122.15</v>
      </c>
      <c r="W67" s="171">
        <f t="shared" si="66"/>
        <v>837.75</v>
      </c>
      <c r="X67" s="197">
        <f t="shared" si="67"/>
        <v>0.17</v>
      </c>
      <c r="Y67" s="307">
        <f t="shared" si="68"/>
        <v>0.02</v>
      </c>
      <c r="Z67" s="333"/>
      <c r="AA67" s="309">
        <f t="shared" si="69"/>
        <v>6662.25</v>
      </c>
      <c r="AB67" s="195">
        <f t="shared" si="70"/>
        <v>0.11</v>
      </c>
      <c r="AC67" s="191">
        <f t="shared" si="71"/>
        <v>627.05416666666656</v>
      </c>
      <c r="AD67" s="192">
        <f t="shared" si="72"/>
        <v>788.05416666666656</v>
      </c>
      <c r="AE67" s="174">
        <v>51</v>
      </c>
    </row>
    <row r="68" spans="1:31" ht="15">
      <c r="A68" s="173">
        <v>52</v>
      </c>
      <c r="B68" s="118">
        <f t="shared" si="49"/>
        <v>0</v>
      </c>
      <c r="C68" s="290">
        <f t="shared" si="50"/>
        <v>20</v>
      </c>
      <c r="D68" s="323"/>
      <c r="E68" s="293">
        <f t="shared" si="51"/>
        <v>0</v>
      </c>
      <c r="F68" s="116">
        <f t="shared" si="52"/>
        <v>4</v>
      </c>
      <c r="G68" s="295">
        <f t="shared" si="53"/>
        <v>165</v>
      </c>
      <c r="H68" s="323"/>
      <c r="I68" s="296">
        <f t="shared" si="54"/>
        <v>4.8499999999999996</v>
      </c>
      <c r="J68" s="121">
        <f t="shared" si="55"/>
        <v>4.9000000000000002E-2</v>
      </c>
      <c r="K68" s="298">
        <f t="shared" si="56"/>
        <v>1.1300000000000006</v>
      </c>
      <c r="L68" s="329"/>
      <c r="M68" s="169">
        <f t="shared" si="57"/>
        <v>226</v>
      </c>
      <c r="N68" s="169">
        <f t="shared" si="58"/>
        <v>11.3</v>
      </c>
      <c r="O68" s="219">
        <f t="shared" si="59"/>
        <v>758.8</v>
      </c>
      <c r="P68" s="232">
        <f t="shared" si="60"/>
        <v>0.10117333333333332</v>
      </c>
      <c r="Q68" s="129">
        <f t="shared" si="61"/>
        <v>67</v>
      </c>
      <c r="R68" s="130">
        <f t="shared" si="62"/>
        <v>0.41</v>
      </c>
      <c r="S68" s="134">
        <f t="shared" si="63"/>
        <v>87</v>
      </c>
      <c r="T68" s="301">
        <f t="shared" si="64"/>
        <v>0.53</v>
      </c>
      <c r="U68" s="331"/>
      <c r="V68" s="304">
        <f t="shared" si="65"/>
        <v>127.69</v>
      </c>
      <c r="W68" s="171">
        <f t="shared" si="66"/>
        <v>886.49</v>
      </c>
      <c r="X68" s="197">
        <f t="shared" si="67"/>
        <v>0.17</v>
      </c>
      <c r="Y68" s="307">
        <f t="shared" si="68"/>
        <v>0.02</v>
      </c>
      <c r="Z68" s="333"/>
      <c r="AA68" s="309">
        <f t="shared" si="69"/>
        <v>6613.51</v>
      </c>
      <c r="AB68" s="195">
        <f t="shared" si="70"/>
        <v>0.12</v>
      </c>
      <c r="AC68" s="191">
        <f t="shared" si="71"/>
        <v>595.43637168141584</v>
      </c>
      <c r="AD68" s="192">
        <f t="shared" si="72"/>
        <v>760.43637168141584</v>
      </c>
      <c r="AE68" s="174">
        <v>52</v>
      </c>
    </row>
    <row r="69" spans="1:31" ht="15">
      <c r="A69" s="173">
        <v>53</v>
      </c>
      <c r="B69" s="118">
        <f t="shared" si="49"/>
        <v>0</v>
      </c>
      <c r="C69" s="290">
        <f t="shared" si="50"/>
        <v>20</v>
      </c>
      <c r="D69" s="323"/>
      <c r="E69" s="293">
        <f t="shared" si="51"/>
        <v>0</v>
      </c>
      <c r="F69" s="116">
        <f t="shared" si="52"/>
        <v>4</v>
      </c>
      <c r="G69" s="295">
        <f t="shared" si="53"/>
        <v>169</v>
      </c>
      <c r="H69" s="323"/>
      <c r="I69" s="296">
        <f t="shared" si="54"/>
        <v>5</v>
      </c>
      <c r="J69" s="121">
        <f t="shared" si="55"/>
        <v>0.05</v>
      </c>
      <c r="K69" s="298">
        <f t="shared" si="56"/>
        <v>1.1800000000000006</v>
      </c>
      <c r="L69" s="329"/>
      <c r="M69" s="169">
        <f t="shared" si="57"/>
        <v>236</v>
      </c>
      <c r="N69" s="169">
        <f t="shared" si="58"/>
        <v>11.8</v>
      </c>
      <c r="O69" s="219">
        <f t="shared" si="59"/>
        <v>804</v>
      </c>
      <c r="P69" s="232">
        <f t="shared" si="60"/>
        <v>0.1072</v>
      </c>
      <c r="Q69" s="129">
        <f t="shared" si="61"/>
        <v>68</v>
      </c>
      <c r="R69" s="130">
        <f t="shared" si="62"/>
        <v>0.4</v>
      </c>
      <c r="S69" s="134">
        <f t="shared" si="63"/>
        <v>88</v>
      </c>
      <c r="T69" s="301">
        <f t="shared" si="64"/>
        <v>0.52</v>
      </c>
      <c r="U69" s="331"/>
      <c r="V69" s="304">
        <f t="shared" si="65"/>
        <v>133.34</v>
      </c>
      <c r="W69" s="171">
        <f t="shared" si="66"/>
        <v>937.34</v>
      </c>
      <c r="X69" s="197">
        <f t="shared" si="67"/>
        <v>0.17</v>
      </c>
      <c r="Y69" s="307">
        <f t="shared" si="68"/>
        <v>0.02</v>
      </c>
      <c r="Z69" s="333"/>
      <c r="AA69" s="309">
        <f t="shared" si="69"/>
        <v>6562.66</v>
      </c>
      <c r="AB69" s="195">
        <f t="shared" si="70"/>
        <v>0.12</v>
      </c>
      <c r="AC69" s="191">
        <f t="shared" si="71"/>
        <v>566.32762711864405</v>
      </c>
      <c r="AD69" s="192">
        <f t="shared" si="72"/>
        <v>735.32762711864405</v>
      </c>
      <c r="AE69" s="174">
        <v>53</v>
      </c>
    </row>
    <row r="70" spans="1:31" ht="15">
      <c r="A70" s="173">
        <v>54</v>
      </c>
      <c r="B70" s="118">
        <f t="shared" si="49"/>
        <v>0</v>
      </c>
      <c r="C70" s="290">
        <f t="shared" si="50"/>
        <v>20</v>
      </c>
      <c r="D70" s="323"/>
      <c r="E70" s="293">
        <f t="shared" si="51"/>
        <v>0</v>
      </c>
      <c r="F70" s="116">
        <f t="shared" si="52"/>
        <v>4</v>
      </c>
      <c r="G70" s="295">
        <f t="shared" si="53"/>
        <v>173</v>
      </c>
      <c r="H70" s="323"/>
      <c r="I70" s="296">
        <f t="shared" si="54"/>
        <v>5.15</v>
      </c>
      <c r="J70" s="121">
        <f t="shared" si="55"/>
        <v>5.1999999999999998E-2</v>
      </c>
      <c r="K70" s="298">
        <f t="shared" si="56"/>
        <v>1.2320000000000007</v>
      </c>
      <c r="L70" s="329"/>
      <c r="M70" s="169">
        <f t="shared" si="57"/>
        <v>246</v>
      </c>
      <c r="N70" s="169">
        <f t="shared" si="58"/>
        <v>12.3</v>
      </c>
      <c r="O70" s="219">
        <f t="shared" si="59"/>
        <v>851.2</v>
      </c>
      <c r="P70" s="232">
        <f t="shared" si="60"/>
        <v>0.11349333333333333</v>
      </c>
      <c r="Q70" s="129">
        <f t="shared" si="61"/>
        <v>69</v>
      </c>
      <c r="R70" s="130">
        <f t="shared" si="62"/>
        <v>0.4</v>
      </c>
      <c r="S70" s="134">
        <f t="shared" si="63"/>
        <v>89</v>
      </c>
      <c r="T70" s="301">
        <f t="shared" si="64"/>
        <v>0.51</v>
      </c>
      <c r="U70" s="331"/>
      <c r="V70" s="304">
        <f t="shared" si="65"/>
        <v>139.22</v>
      </c>
      <c r="W70" s="171">
        <f t="shared" si="66"/>
        <v>990.42</v>
      </c>
      <c r="X70" s="197">
        <f t="shared" si="67"/>
        <v>0.16</v>
      </c>
      <c r="Y70" s="307">
        <f t="shared" si="68"/>
        <v>0.02</v>
      </c>
      <c r="Z70" s="333"/>
      <c r="AA70" s="309">
        <f t="shared" si="69"/>
        <v>6509.58</v>
      </c>
      <c r="AB70" s="195">
        <f t="shared" si="70"/>
        <v>0.13</v>
      </c>
      <c r="AC70" s="191">
        <f t="shared" si="71"/>
        <v>539.42097560975617</v>
      </c>
      <c r="AD70" s="192">
        <f t="shared" si="72"/>
        <v>712.42097560975617</v>
      </c>
      <c r="AE70" s="174">
        <v>54</v>
      </c>
    </row>
    <row r="71" spans="1:31" ht="15">
      <c r="A71" s="173">
        <v>55</v>
      </c>
      <c r="B71" s="369">
        <f t="shared" si="49"/>
        <v>0</v>
      </c>
      <c r="C71" s="368">
        <f t="shared" si="50"/>
        <v>20</v>
      </c>
      <c r="D71" s="323"/>
      <c r="E71" s="366">
        <f t="shared" si="51"/>
        <v>0</v>
      </c>
      <c r="F71" s="367">
        <f t="shared" si="52"/>
        <v>4</v>
      </c>
      <c r="G71" s="368">
        <f t="shared" si="53"/>
        <v>177</v>
      </c>
      <c r="H71" s="323"/>
      <c r="I71" s="363">
        <f t="shared" si="54"/>
        <v>5.3</v>
      </c>
      <c r="J71" s="364">
        <f t="shared" si="55"/>
        <v>5.2999999999999999E-2</v>
      </c>
      <c r="K71" s="365">
        <f t="shared" si="56"/>
        <v>1.2850000000000006</v>
      </c>
      <c r="L71" s="329"/>
      <c r="M71" s="356">
        <f t="shared" si="57"/>
        <v>258</v>
      </c>
      <c r="N71" s="356">
        <f t="shared" si="58"/>
        <v>12.9</v>
      </c>
      <c r="O71" s="357">
        <f t="shared" si="59"/>
        <v>900.4</v>
      </c>
      <c r="P71" s="358">
        <f t="shared" si="60"/>
        <v>0.12005333333333333</v>
      </c>
      <c r="Q71" s="359">
        <f t="shared" si="61"/>
        <v>70</v>
      </c>
      <c r="R71" s="360">
        <f t="shared" si="62"/>
        <v>0.4</v>
      </c>
      <c r="S71" s="361">
        <f t="shared" si="63"/>
        <v>90</v>
      </c>
      <c r="T71" s="362">
        <f t="shared" si="64"/>
        <v>0.51</v>
      </c>
      <c r="U71" s="331"/>
      <c r="V71" s="352">
        <f t="shared" si="65"/>
        <v>145.21</v>
      </c>
      <c r="W71" s="353">
        <f t="shared" si="66"/>
        <v>1045.6099999999999</v>
      </c>
      <c r="X71" s="354">
        <f t="shared" si="67"/>
        <v>0.16</v>
      </c>
      <c r="Y71" s="355">
        <f t="shared" si="68"/>
        <v>0.02</v>
      </c>
      <c r="Z71" s="333"/>
      <c r="AA71" s="348">
        <f t="shared" si="69"/>
        <v>6454.39</v>
      </c>
      <c r="AB71" s="349">
        <f t="shared" si="70"/>
        <v>0.14000000000000001</v>
      </c>
      <c r="AC71" s="350">
        <f t="shared" si="71"/>
        <v>510.47124031007758</v>
      </c>
      <c r="AD71" s="351">
        <f t="shared" si="72"/>
        <v>687.47124031007752</v>
      </c>
      <c r="AE71" s="174">
        <v>55</v>
      </c>
    </row>
    <row r="72" spans="1:31" ht="15">
      <c r="A72" s="173">
        <v>56</v>
      </c>
      <c r="B72" s="118">
        <f t="shared" si="49"/>
        <v>0</v>
      </c>
      <c r="C72" s="290">
        <f t="shared" si="50"/>
        <v>20</v>
      </c>
      <c r="D72" s="323"/>
      <c r="E72" s="293">
        <f t="shared" si="51"/>
        <v>0</v>
      </c>
      <c r="F72" s="116">
        <f t="shared" si="52"/>
        <v>4</v>
      </c>
      <c r="G72" s="295">
        <f t="shared" si="53"/>
        <v>181</v>
      </c>
      <c r="H72" s="323"/>
      <c r="I72" s="296">
        <f t="shared" si="54"/>
        <v>5.45</v>
      </c>
      <c r="J72" s="121">
        <f t="shared" si="55"/>
        <v>5.5E-2</v>
      </c>
      <c r="K72" s="298">
        <f t="shared" si="56"/>
        <v>1.3400000000000005</v>
      </c>
      <c r="L72" s="329"/>
      <c r="M72" s="169">
        <f t="shared" si="57"/>
        <v>268</v>
      </c>
      <c r="N72" s="169">
        <f t="shared" si="58"/>
        <v>13.4</v>
      </c>
      <c r="O72" s="219">
        <f t="shared" si="59"/>
        <v>952</v>
      </c>
      <c r="P72" s="232">
        <f t="shared" si="60"/>
        <v>0.12693333333333334</v>
      </c>
      <c r="Q72" s="129">
        <f t="shared" si="61"/>
        <v>71</v>
      </c>
      <c r="R72" s="130">
        <f t="shared" si="62"/>
        <v>0.39</v>
      </c>
      <c r="S72" s="134">
        <f t="shared" si="63"/>
        <v>91</v>
      </c>
      <c r="T72" s="301">
        <f t="shared" si="64"/>
        <v>0.5</v>
      </c>
      <c r="U72" s="331"/>
      <c r="V72" s="304">
        <f t="shared" si="65"/>
        <v>151.41999999999999</v>
      </c>
      <c r="W72" s="171">
        <f t="shared" si="66"/>
        <v>1103.42</v>
      </c>
      <c r="X72" s="197">
        <f t="shared" si="67"/>
        <v>0.16</v>
      </c>
      <c r="Y72" s="307">
        <f t="shared" si="68"/>
        <v>0.02</v>
      </c>
      <c r="Z72" s="333"/>
      <c r="AA72" s="309">
        <f t="shared" si="69"/>
        <v>6396.58</v>
      </c>
      <c r="AB72" s="195">
        <f t="shared" si="70"/>
        <v>0.15</v>
      </c>
      <c r="AC72" s="191">
        <f t="shared" si="71"/>
        <v>487.52671641791045</v>
      </c>
      <c r="AD72" s="192">
        <f t="shared" si="72"/>
        <v>668.52671641791039</v>
      </c>
      <c r="AE72" s="174">
        <v>56</v>
      </c>
    </row>
    <row r="73" spans="1:31" ht="15">
      <c r="A73" s="173">
        <v>57</v>
      </c>
      <c r="B73" s="118">
        <f t="shared" ref="B73:B104" si="73">IF(AND($A73&gt;=C$9,C$9&gt;0),0,IF(AND($A73&gt;=C$6,C$6&gt;0),C$7,0))</f>
        <v>0</v>
      </c>
      <c r="C73" s="290">
        <f t="shared" ref="C73:C104" si="74">IF(AND($A73&gt;=C$9,C$9&gt;0),C$10,C72+B73)</f>
        <v>20</v>
      </c>
      <c r="D73" s="323"/>
      <c r="E73" s="293">
        <f t="shared" ref="E73:E104" si="75">IF(OR($A73&lt;2,AND(G$12&gt;0,$A73&gt;G$12)),0,IF(AND($A73&gt;=G$9,G$9&gt;0),G$10,IF(AND($A73&gt;=G$6,G$6&gt;0),G$7,0)))</f>
        <v>0</v>
      </c>
      <c r="F73" s="116">
        <f t="shared" ref="F73:F104" si="76">F72+E73</f>
        <v>4</v>
      </c>
      <c r="G73" s="295">
        <f t="shared" ref="G73:G104" si="77">G72+F73</f>
        <v>185</v>
      </c>
      <c r="H73" s="323"/>
      <c r="I73" s="296">
        <f t="shared" ref="I73:I104" si="78">IF(($A73&lt;K$4),1,IF(AND($A73&gt;K$12,K$12&gt;0),I72,IF(AND($A73&gt;=K$9,K$9&gt;0),ROUND(I72+K$10,4),IF(AND($A73&gt;=K$6,K$6&gt;0),ROUND(I72+K$7,4),K$3))))</f>
        <v>5.6</v>
      </c>
      <c r="J73" s="121">
        <f t="shared" ref="J73:J104" si="79">IF($A73&lt;K$4, K$2, IF(K$1=0,IF(K$13&gt;0,IF(K$2*K$13&lt;ROUND(J72*I73, 3),K$2*K$13,ROUND(J72*I73, 3)),ROUND(J72*I73, 3)),IF(K$13&gt;0,IF(K$2*K$13&lt;ROUND(K$2*I73, 3),K$2*K$13,ROUND(K$2*I73, 3)),ROUND(K$2*I73, 3))))</f>
        <v>5.6000000000000001E-2</v>
      </c>
      <c r="K73" s="298">
        <f t="shared" ref="K73:K104" si="80">K72+J73</f>
        <v>1.3960000000000006</v>
      </c>
      <c r="L73" s="329"/>
      <c r="M73" s="169">
        <f t="shared" ref="M73:M104" si="81">ROUND(C73*N73-K73*$O$6,2)</f>
        <v>280</v>
      </c>
      <c r="N73" s="169">
        <f t="shared" ref="N73:N104" si="82">ROUND(ROUND(K73,2)*$O$4,2)</f>
        <v>14</v>
      </c>
      <c r="O73" s="219">
        <f t="shared" ref="O73:O104" si="83">ROUND((ROUND(K72,2)*(G73-G72)*$O$4+O72+J73*$O$6),2)</f>
        <v>1005.6</v>
      </c>
      <c r="P73" s="232">
        <f t="shared" ref="P73:P104" si="84">O73/$O$10</f>
        <v>0.13408</v>
      </c>
      <c r="Q73" s="129">
        <f t="shared" ref="Q73:Q104" si="85">ROUND(O73/N73,0)</f>
        <v>72</v>
      </c>
      <c r="R73" s="130">
        <f t="shared" ref="R73:R104" si="86">ROUND(Q73/G73,2)</f>
        <v>0.39</v>
      </c>
      <c r="S73" s="134">
        <f t="shared" ref="S73:S104" si="87">Q73+C73</f>
        <v>92</v>
      </c>
      <c r="T73" s="301">
        <f t="shared" ref="T73:T104" si="88">ROUND(S73/G73,2)</f>
        <v>0.5</v>
      </c>
      <c r="U73" s="331"/>
      <c r="V73" s="304">
        <f t="shared" ref="V73:V104" si="89">ROUND(K73*$O$7,2)</f>
        <v>157.75</v>
      </c>
      <c r="W73" s="171">
        <f t="shared" ref="W73:W104" si="90">ROUND(O73+V73,2)</f>
        <v>1163.3499999999999</v>
      </c>
      <c r="X73" s="197">
        <f t="shared" ref="X73:X104" si="91">IF(O73&gt;0,ROUND(V73/O73,2),0)</f>
        <v>0.16</v>
      </c>
      <c r="Y73" s="307">
        <f t="shared" ref="Y73:Y104" si="92">IF($O$10&gt;0,ROUND(V73/$O$10,2),0)</f>
        <v>0.02</v>
      </c>
      <c r="Z73" s="333"/>
      <c r="AA73" s="309">
        <f t="shared" ref="AA73:AA104" si="93">IF($O$10&gt;0,ROUND($O$10-W73,2),0)</f>
        <v>6336.65</v>
      </c>
      <c r="AB73" s="195">
        <f t="shared" ref="AB73:AB104" si="94">IF($O$10&gt;0,ROUND(W73/$O$10,2),0)</f>
        <v>0.16</v>
      </c>
      <c r="AC73" s="191">
        <f t="shared" ref="AC73:AC104" si="95">IF(AND(AA73&gt;0,$O$4&gt;0),($O$10-O73-V73*$O$8)/N73,0)</f>
        <v>462.75892857142856</v>
      </c>
      <c r="AD73" s="192">
        <f t="shared" ref="AD73:AD104" si="96">IF(AC73&gt;0,AC73+G73,0)</f>
        <v>647.75892857142856</v>
      </c>
      <c r="AE73" s="174">
        <v>57</v>
      </c>
    </row>
    <row r="74" spans="1:31" ht="15">
      <c r="A74" s="173">
        <v>58</v>
      </c>
      <c r="B74" s="118">
        <f t="shared" si="73"/>
        <v>0</v>
      </c>
      <c r="C74" s="290">
        <f t="shared" si="74"/>
        <v>20</v>
      </c>
      <c r="D74" s="323"/>
      <c r="E74" s="293">
        <f t="shared" si="75"/>
        <v>0</v>
      </c>
      <c r="F74" s="116">
        <f t="shared" si="76"/>
        <v>4</v>
      </c>
      <c r="G74" s="295">
        <f t="shared" si="77"/>
        <v>189</v>
      </c>
      <c r="H74" s="323"/>
      <c r="I74" s="296">
        <f t="shared" si="78"/>
        <v>5.75</v>
      </c>
      <c r="J74" s="121">
        <f t="shared" si="79"/>
        <v>5.8000000000000003E-2</v>
      </c>
      <c r="K74" s="298">
        <f t="shared" si="80"/>
        <v>1.4540000000000006</v>
      </c>
      <c r="L74" s="329"/>
      <c r="M74" s="169">
        <f t="shared" si="81"/>
        <v>290</v>
      </c>
      <c r="N74" s="169">
        <f t="shared" si="82"/>
        <v>14.5</v>
      </c>
      <c r="O74" s="219">
        <f t="shared" si="83"/>
        <v>1061.5999999999999</v>
      </c>
      <c r="P74" s="232">
        <f t="shared" si="84"/>
        <v>0.14154666666666665</v>
      </c>
      <c r="Q74" s="129">
        <f t="shared" si="85"/>
        <v>73</v>
      </c>
      <c r="R74" s="130">
        <f t="shared" si="86"/>
        <v>0.39</v>
      </c>
      <c r="S74" s="134">
        <f t="shared" si="87"/>
        <v>93</v>
      </c>
      <c r="T74" s="301">
        <f t="shared" si="88"/>
        <v>0.49</v>
      </c>
      <c r="U74" s="331"/>
      <c r="V74" s="304">
        <f t="shared" si="89"/>
        <v>164.3</v>
      </c>
      <c r="W74" s="171">
        <f t="shared" si="90"/>
        <v>1225.9000000000001</v>
      </c>
      <c r="X74" s="197">
        <f t="shared" si="91"/>
        <v>0.15</v>
      </c>
      <c r="Y74" s="307">
        <f t="shared" si="92"/>
        <v>0.02</v>
      </c>
      <c r="Z74" s="333"/>
      <c r="AA74" s="309">
        <f t="shared" si="93"/>
        <v>6274.1</v>
      </c>
      <c r="AB74" s="195">
        <f t="shared" si="94"/>
        <v>0.16</v>
      </c>
      <c r="AC74" s="191">
        <f t="shared" si="95"/>
        <v>442.89448275862065</v>
      </c>
      <c r="AD74" s="192">
        <f t="shared" si="96"/>
        <v>631.8944827586206</v>
      </c>
      <c r="AE74" s="174">
        <v>58</v>
      </c>
    </row>
    <row r="75" spans="1:31" ht="15">
      <c r="A75" s="173">
        <v>59</v>
      </c>
      <c r="B75" s="118">
        <f t="shared" si="73"/>
        <v>0</v>
      </c>
      <c r="C75" s="290">
        <f t="shared" si="74"/>
        <v>20</v>
      </c>
      <c r="D75" s="323"/>
      <c r="E75" s="293">
        <f t="shared" si="75"/>
        <v>0</v>
      </c>
      <c r="F75" s="116">
        <f t="shared" si="76"/>
        <v>4</v>
      </c>
      <c r="G75" s="295">
        <f t="shared" si="77"/>
        <v>193</v>
      </c>
      <c r="H75" s="323"/>
      <c r="I75" s="296">
        <f t="shared" si="78"/>
        <v>5.9</v>
      </c>
      <c r="J75" s="121">
        <f t="shared" si="79"/>
        <v>5.8999999999999997E-2</v>
      </c>
      <c r="K75" s="298">
        <f t="shared" si="80"/>
        <v>1.5130000000000006</v>
      </c>
      <c r="L75" s="329"/>
      <c r="M75" s="169">
        <f t="shared" si="81"/>
        <v>302</v>
      </c>
      <c r="N75" s="169">
        <f t="shared" si="82"/>
        <v>15.1</v>
      </c>
      <c r="O75" s="219">
        <f t="shared" si="83"/>
        <v>1119.5999999999999</v>
      </c>
      <c r="P75" s="232">
        <f t="shared" si="84"/>
        <v>0.14928</v>
      </c>
      <c r="Q75" s="129">
        <f t="shared" si="85"/>
        <v>74</v>
      </c>
      <c r="R75" s="130">
        <f t="shared" si="86"/>
        <v>0.38</v>
      </c>
      <c r="S75" s="134">
        <f t="shared" si="87"/>
        <v>94</v>
      </c>
      <c r="T75" s="301">
        <f t="shared" si="88"/>
        <v>0.49</v>
      </c>
      <c r="U75" s="331"/>
      <c r="V75" s="304">
        <f t="shared" si="89"/>
        <v>170.97</v>
      </c>
      <c r="W75" s="171">
        <f t="shared" si="90"/>
        <v>1290.57</v>
      </c>
      <c r="X75" s="197">
        <f t="shared" si="91"/>
        <v>0.15</v>
      </c>
      <c r="Y75" s="307">
        <f t="shared" si="92"/>
        <v>0.02</v>
      </c>
      <c r="Z75" s="333"/>
      <c r="AA75" s="309">
        <f t="shared" si="93"/>
        <v>6209.43</v>
      </c>
      <c r="AB75" s="195">
        <f t="shared" si="94"/>
        <v>0.17</v>
      </c>
      <c r="AC75" s="191">
        <f t="shared" si="95"/>
        <v>421.41079470198673</v>
      </c>
      <c r="AD75" s="192">
        <f t="shared" si="96"/>
        <v>614.41079470198679</v>
      </c>
      <c r="AE75" s="174">
        <v>59</v>
      </c>
    </row>
    <row r="76" spans="1:31" ht="15">
      <c r="A76" s="173">
        <v>60</v>
      </c>
      <c r="B76" s="369">
        <f t="shared" si="73"/>
        <v>0</v>
      </c>
      <c r="C76" s="368">
        <f t="shared" si="74"/>
        <v>20</v>
      </c>
      <c r="D76" s="323"/>
      <c r="E76" s="366">
        <f t="shared" si="75"/>
        <v>0</v>
      </c>
      <c r="F76" s="367">
        <f t="shared" si="76"/>
        <v>4</v>
      </c>
      <c r="G76" s="368">
        <f t="shared" si="77"/>
        <v>197</v>
      </c>
      <c r="H76" s="323"/>
      <c r="I76" s="363">
        <f t="shared" si="78"/>
        <v>6.05</v>
      </c>
      <c r="J76" s="364">
        <f t="shared" si="79"/>
        <v>6.0999999999999999E-2</v>
      </c>
      <c r="K76" s="365">
        <f t="shared" si="80"/>
        <v>1.5740000000000005</v>
      </c>
      <c r="L76" s="329"/>
      <c r="M76" s="356">
        <f t="shared" si="81"/>
        <v>314</v>
      </c>
      <c r="N76" s="356">
        <f t="shared" si="82"/>
        <v>15.7</v>
      </c>
      <c r="O76" s="357">
        <f t="shared" si="83"/>
        <v>1180</v>
      </c>
      <c r="P76" s="358">
        <f t="shared" si="84"/>
        <v>0.15733333333333333</v>
      </c>
      <c r="Q76" s="359">
        <f t="shared" si="85"/>
        <v>75</v>
      </c>
      <c r="R76" s="360">
        <f t="shared" si="86"/>
        <v>0.38</v>
      </c>
      <c r="S76" s="361">
        <f t="shared" si="87"/>
        <v>95</v>
      </c>
      <c r="T76" s="362">
        <f t="shared" si="88"/>
        <v>0.48</v>
      </c>
      <c r="U76" s="331"/>
      <c r="V76" s="352">
        <f t="shared" si="89"/>
        <v>177.86</v>
      </c>
      <c r="W76" s="353">
        <f t="shared" si="90"/>
        <v>1357.86</v>
      </c>
      <c r="X76" s="354">
        <f t="shared" si="91"/>
        <v>0.15</v>
      </c>
      <c r="Y76" s="355">
        <f t="shared" si="92"/>
        <v>0.02</v>
      </c>
      <c r="Z76" s="333"/>
      <c r="AA76" s="348">
        <f t="shared" si="93"/>
        <v>6142.14</v>
      </c>
      <c r="AB76" s="349">
        <f t="shared" si="94"/>
        <v>0.18</v>
      </c>
      <c r="AC76" s="350">
        <f t="shared" si="95"/>
        <v>401.41490445859876</v>
      </c>
      <c r="AD76" s="351">
        <f t="shared" si="96"/>
        <v>598.41490445859881</v>
      </c>
      <c r="AE76" s="174">
        <v>60</v>
      </c>
    </row>
    <row r="77" spans="1:31" ht="15">
      <c r="A77" s="173">
        <v>61</v>
      </c>
      <c r="B77" s="118">
        <f t="shared" si="73"/>
        <v>0</v>
      </c>
      <c r="C77" s="290">
        <f t="shared" si="74"/>
        <v>20</v>
      </c>
      <c r="D77" s="323"/>
      <c r="E77" s="293">
        <f t="shared" si="75"/>
        <v>0</v>
      </c>
      <c r="F77" s="116">
        <f t="shared" si="76"/>
        <v>4</v>
      </c>
      <c r="G77" s="295">
        <f t="shared" si="77"/>
        <v>201</v>
      </c>
      <c r="H77" s="323"/>
      <c r="I77" s="296">
        <f t="shared" si="78"/>
        <v>6.2</v>
      </c>
      <c r="J77" s="121">
        <f t="shared" si="79"/>
        <v>6.2E-2</v>
      </c>
      <c r="K77" s="298">
        <f t="shared" si="80"/>
        <v>1.6360000000000006</v>
      </c>
      <c r="L77" s="329"/>
      <c r="M77" s="169">
        <f t="shared" si="81"/>
        <v>328</v>
      </c>
      <c r="N77" s="169">
        <f t="shared" si="82"/>
        <v>16.399999999999999</v>
      </c>
      <c r="O77" s="219">
        <f t="shared" si="83"/>
        <v>1242.8</v>
      </c>
      <c r="P77" s="232">
        <f t="shared" si="84"/>
        <v>0.16570666666666667</v>
      </c>
      <c r="Q77" s="129">
        <f t="shared" si="85"/>
        <v>76</v>
      </c>
      <c r="R77" s="130">
        <f t="shared" si="86"/>
        <v>0.38</v>
      </c>
      <c r="S77" s="134">
        <f t="shared" si="87"/>
        <v>96</v>
      </c>
      <c r="T77" s="301">
        <f t="shared" si="88"/>
        <v>0.48</v>
      </c>
      <c r="U77" s="331"/>
      <c r="V77" s="304">
        <f t="shared" si="89"/>
        <v>184.87</v>
      </c>
      <c r="W77" s="171">
        <f t="shared" si="90"/>
        <v>1427.67</v>
      </c>
      <c r="X77" s="197">
        <f t="shared" si="91"/>
        <v>0.15</v>
      </c>
      <c r="Y77" s="307">
        <f t="shared" si="92"/>
        <v>0.02</v>
      </c>
      <c r="Z77" s="333"/>
      <c r="AA77" s="309">
        <f t="shared" si="93"/>
        <v>6072.33</v>
      </c>
      <c r="AB77" s="195">
        <f t="shared" si="94"/>
        <v>0.19</v>
      </c>
      <c r="AC77" s="191">
        <f t="shared" si="95"/>
        <v>380.40932926829271</v>
      </c>
      <c r="AD77" s="192">
        <f t="shared" si="96"/>
        <v>581.40932926829271</v>
      </c>
      <c r="AE77" s="174">
        <v>61</v>
      </c>
    </row>
    <row r="78" spans="1:31" ht="15">
      <c r="A78" s="173">
        <v>62</v>
      </c>
      <c r="B78" s="118">
        <f t="shared" si="73"/>
        <v>0</v>
      </c>
      <c r="C78" s="290">
        <f t="shared" si="74"/>
        <v>20</v>
      </c>
      <c r="D78" s="323"/>
      <c r="E78" s="293">
        <f t="shared" si="75"/>
        <v>0</v>
      </c>
      <c r="F78" s="116">
        <f t="shared" si="76"/>
        <v>4</v>
      </c>
      <c r="G78" s="295">
        <f t="shared" si="77"/>
        <v>205</v>
      </c>
      <c r="H78" s="323"/>
      <c r="I78" s="296">
        <f t="shared" si="78"/>
        <v>6.35</v>
      </c>
      <c r="J78" s="121">
        <f t="shared" si="79"/>
        <v>6.4000000000000001E-2</v>
      </c>
      <c r="K78" s="298">
        <f t="shared" si="80"/>
        <v>1.7000000000000006</v>
      </c>
      <c r="L78" s="329"/>
      <c r="M78" s="169">
        <f t="shared" si="81"/>
        <v>340</v>
      </c>
      <c r="N78" s="169">
        <f t="shared" si="82"/>
        <v>17</v>
      </c>
      <c r="O78" s="219">
        <f t="shared" si="83"/>
        <v>1308.4000000000001</v>
      </c>
      <c r="P78" s="232">
        <f t="shared" si="84"/>
        <v>0.17445333333333335</v>
      </c>
      <c r="Q78" s="129">
        <f t="shared" si="85"/>
        <v>77</v>
      </c>
      <c r="R78" s="130">
        <f t="shared" si="86"/>
        <v>0.38</v>
      </c>
      <c r="S78" s="134">
        <f t="shared" si="87"/>
        <v>97</v>
      </c>
      <c r="T78" s="301">
        <f t="shared" si="88"/>
        <v>0.47</v>
      </c>
      <c r="U78" s="331"/>
      <c r="V78" s="304">
        <f t="shared" si="89"/>
        <v>192.1</v>
      </c>
      <c r="W78" s="171">
        <f t="shared" si="90"/>
        <v>1500.5</v>
      </c>
      <c r="X78" s="197">
        <f t="shared" si="91"/>
        <v>0.15</v>
      </c>
      <c r="Y78" s="307">
        <f t="shared" si="92"/>
        <v>0.03</v>
      </c>
      <c r="Z78" s="333"/>
      <c r="AA78" s="309">
        <f t="shared" si="93"/>
        <v>5999.5</v>
      </c>
      <c r="AB78" s="195">
        <f t="shared" si="94"/>
        <v>0.2</v>
      </c>
      <c r="AC78" s="191">
        <f t="shared" si="95"/>
        <v>363.08176470588239</v>
      </c>
      <c r="AD78" s="192">
        <f t="shared" si="96"/>
        <v>568.08176470588239</v>
      </c>
      <c r="AE78" s="174">
        <v>62</v>
      </c>
    </row>
    <row r="79" spans="1:31" ht="15">
      <c r="A79" s="173">
        <v>63</v>
      </c>
      <c r="B79" s="118">
        <f t="shared" si="73"/>
        <v>0</v>
      </c>
      <c r="C79" s="290">
        <f t="shared" si="74"/>
        <v>20</v>
      </c>
      <c r="D79" s="323"/>
      <c r="E79" s="293">
        <f t="shared" si="75"/>
        <v>0</v>
      </c>
      <c r="F79" s="116">
        <f t="shared" si="76"/>
        <v>4</v>
      </c>
      <c r="G79" s="295">
        <f t="shared" si="77"/>
        <v>209</v>
      </c>
      <c r="H79" s="323"/>
      <c r="I79" s="296">
        <f t="shared" si="78"/>
        <v>6.5</v>
      </c>
      <c r="J79" s="121">
        <f t="shared" si="79"/>
        <v>6.5000000000000002E-2</v>
      </c>
      <c r="K79" s="298">
        <f t="shared" si="80"/>
        <v>1.7650000000000006</v>
      </c>
      <c r="L79" s="329"/>
      <c r="M79" s="169">
        <f t="shared" si="81"/>
        <v>354</v>
      </c>
      <c r="N79" s="169">
        <f t="shared" si="82"/>
        <v>17.7</v>
      </c>
      <c r="O79" s="219">
        <f t="shared" si="83"/>
        <v>1376.4</v>
      </c>
      <c r="P79" s="232">
        <f t="shared" si="84"/>
        <v>0.18352000000000002</v>
      </c>
      <c r="Q79" s="129">
        <f t="shared" si="85"/>
        <v>78</v>
      </c>
      <c r="R79" s="130">
        <f t="shared" si="86"/>
        <v>0.37</v>
      </c>
      <c r="S79" s="134">
        <f t="shared" si="87"/>
        <v>98</v>
      </c>
      <c r="T79" s="301">
        <f t="shared" si="88"/>
        <v>0.47</v>
      </c>
      <c r="U79" s="331"/>
      <c r="V79" s="304">
        <f t="shared" si="89"/>
        <v>199.45</v>
      </c>
      <c r="W79" s="171">
        <f t="shared" si="90"/>
        <v>1575.85</v>
      </c>
      <c r="X79" s="197">
        <f t="shared" si="91"/>
        <v>0.14000000000000001</v>
      </c>
      <c r="Y79" s="307">
        <f t="shared" si="92"/>
        <v>0.03</v>
      </c>
      <c r="Z79" s="333"/>
      <c r="AA79" s="309">
        <f t="shared" si="93"/>
        <v>5924.15</v>
      </c>
      <c r="AB79" s="195">
        <f t="shared" si="94"/>
        <v>0.21</v>
      </c>
      <c r="AC79" s="191">
        <f t="shared" si="95"/>
        <v>344.83926553672319</v>
      </c>
      <c r="AD79" s="192">
        <f t="shared" si="96"/>
        <v>553.83926553672313</v>
      </c>
      <c r="AE79" s="174">
        <v>63</v>
      </c>
    </row>
    <row r="80" spans="1:31" ht="15">
      <c r="A80" s="173">
        <v>64</v>
      </c>
      <c r="B80" s="118">
        <f t="shared" si="73"/>
        <v>0</v>
      </c>
      <c r="C80" s="290">
        <f t="shared" si="74"/>
        <v>20</v>
      </c>
      <c r="D80" s="323"/>
      <c r="E80" s="293">
        <f t="shared" si="75"/>
        <v>0</v>
      </c>
      <c r="F80" s="116">
        <f t="shared" si="76"/>
        <v>4</v>
      </c>
      <c r="G80" s="295">
        <f t="shared" si="77"/>
        <v>213</v>
      </c>
      <c r="H80" s="323"/>
      <c r="I80" s="296">
        <f t="shared" si="78"/>
        <v>6.65</v>
      </c>
      <c r="J80" s="121">
        <f t="shared" si="79"/>
        <v>6.7000000000000004E-2</v>
      </c>
      <c r="K80" s="298">
        <f t="shared" si="80"/>
        <v>1.8320000000000005</v>
      </c>
      <c r="L80" s="329"/>
      <c r="M80" s="169">
        <f t="shared" si="81"/>
        <v>366</v>
      </c>
      <c r="N80" s="169">
        <f t="shared" si="82"/>
        <v>18.3</v>
      </c>
      <c r="O80" s="219">
        <f t="shared" si="83"/>
        <v>1447.2</v>
      </c>
      <c r="P80" s="232">
        <f t="shared" si="84"/>
        <v>0.19295999999999999</v>
      </c>
      <c r="Q80" s="129">
        <f t="shared" si="85"/>
        <v>79</v>
      </c>
      <c r="R80" s="130">
        <f t="shared" si="86"/>
        <v>0.37</v>
      </c>
      <c r="S80" s="134">
        <f t="shared" si="87"/>
        <v>99</v>
      </c>
      <c r="T80" s="301">
        <f t="shared" si="88"/>
        <v>0.46</v>
      </c>
      <c r="U80" s="331"/>
      <c r="V80" s="304">
        <f t="shared" si="89"/>
        <v>207.02</v>
      </c>
      <c r="W80" s="171">
        <f t="shared" si="90"/>
        <v>1654.22</v>
      </c>
      <c r="X80" s="197">
        <f t="shared" si="91"/>
        <v>0.14000000000000001</v>
      </c>
      <c r="Y80" s="307">
        <f t="shared" si="92"/>
        <v>0.03</v>
      </c>
      <c r="Z80" s="333"/>
      <c r="AA80" s="309">
        <f t="shared" si="93"/>
        <v>5845.78</v>
      </c>
      <c r="AB80" s="195">
        <f t="shared" si="94"/>
        <v>0.22</v>
      </c>
      <c r="AC80" s="191">
        <f t="shared" si="95"/>
        <v>329.62284153005464</v>
      </c>
      <c r="AD80" s="192">
        <f t="shared" si="96"/>
        <v>542.62284153005464</v>
      </c>
      <c r="AE80" s="174">
        <v>64</v>
      </c>
    </row>
    <row r="81" spans="1:31" ht="15">
      <c r="A81" s="173">
        <v>65</v>
      </c>
      <c r="B81" s="369">
        <f t="shared" si="73"/>
        <v>0</v>
      </c>
      <c r="C81" s="368">
        <f t="shared" si="74"/>
        <v>20</v>
      </c>
      <c r="D81" s="323"/>
      <c r="E81" s="366">
        <f t="shared" si="75"/>
        <v>0</v>
      </c>
      <c r="F81" s="367">
        <f t="shared" si="76"/>
        <v>4</v>
      </c>
      <c r="G81" s="368">
        <f t="shared" si="77"/>
        <v>217</v>
      </c>
      <c r="H81" s="323"/>
      <c r="I81" s="363">
        <f t="shared" si="78"/>
        <v>6.8</v>
      </c>
      <c r="J81" s="364">
        <f t="shared" si="79"/>
        <v>6.8000000000000005E-2</v>
      </c>
      <c r="K81" s="365">
        <f t="shared" si="80"/>
        <v>1.9000000000000006</v>
      </c>
      <c r="L81" s="329"/>
      <c r="M81" s="356">
        <f t="shared" si="81"/>
        <v>380</v>
      </c>
      <c r="N81" s="356">
        <f t="shared" si="82"/>
        <v>19</v>
      </c>
      <c r="O81" s="357">
        <f t="shared" si="83"/>
        <v>1520.4</v>
      </c>
      <c r="P81" s="358">
        <f t="shared" si="84"/>
        <v>0.20272000000000001</v>
      </c>
      <c r="Q81" s="359">
        <f t="shared" si="85"/>
        <v>80</v>
      </c>
      <c r="R81" s="360">
        <f t="shared" si="86"/>
        <v>0.37</v>
      </c>
      <c r="S81" s="361">
        <f t="shared" si="87"/>
        <v>100</v>
      </c>
      <c r="T81" s="362">
        <f t="shared" si="88"/>
        <v>0.46</v>
      </c>
      <c r="U81" s="331"/>
      <c r="V81" s="352">
        <f t="shared" si="89"/>
        <v>214.7</v>
      </c>
      <c r="W81" s="353">
        <f t="shared" si="90"/>
        <v>1735.1</v>
      </c>
      <c r="X81" s="354">
        <f t="shared" si="91"/>
        <v>0.14000000000000001</v>
      </c>
      <c r="Y81" s="355">
        <f t="shared" si="92"/>
        <v>0.03</v>
      </c>
      <c r="Z81" s="333"/>
      <c r="AA81" s="348">
        <f t="shared" si="93"/>
        <v>5764.9</v>
      </c>
      <c r="AB81" s="349">
        <f t="shared" si="94"/>
        <v>0.23</v>
      </c>
      <c r="AC81" s="350">
        <f t="shared" si="95"/>
        <v>313.5857894736842</v>
      </c>
      <c r="AD81" s="351">
        <f t="shared" si="96"/>
        <v>530.58578947368414</v>
      </c>
      <c r="AE81" s="174">
        <v>65</v>
      </c>
    </row>
    <row r="82" spans="1:31" ht="15">
      <c r="A82" s="173">
        <v>66</v>
      </c>
      <c r="B82" s="118">
        <f t="shared" si="73"/>
        <v>0</v>
      </c>
      <c r="C82" s="290">
        <f t="shared" si="74"/>
        <v>20</v>
      </c>
      <c r="D82" s="323"/>
      <c r="E82" s="293">
        <f t="shared" si="75"/>
        <v>0</v>
      </c>
      <c r="F82" s="116">
        <f t="shared" si="76"/>
        <v>4</v>
      </c>
      <c r="G82" s="295">
        <f t="shared" si="77"/>
        <v>221</v>
      </c>
      <c r="H82" s="323"/>
      <c r="I82" s="296">
        <f t="shared" si="78"/>
        <v>6.95</v>
      </c>
      <c r="J82" s="121">
        <f t="shared" si="79"/>
        <v>7.0000000000000007E-2</v>
      </c>
      <c r="K82" s="298">
        <f t="shared" si="80"/>
        <v>1.9700000000000006</v>
      </c>
      <c r="L82" s="329"/>
      <c r="M82" s="169">
        <f t="shared" si="81"/>
        <v>394</v>
      </c>
      <c r="N82" s="169">
        <f t="shared" si="82"/>
        <v>19.7</v>
      </c>
      <c r="O82" s="219">
        <f t="shared" si="83"/>
        <v>1596.4</v>
      </c>
      <c r="P82" s="232">
        <f t="shared" si="84"/>
        <v>0.21285333333333334</v>
      </c>
      <c r="Q82" s="129">
        <f t="shared" si="85"/>
        <v>81</v>
      </c>
      <c r="R82" s="130">
        <f t="shared" si="86"/>
        <v>0.37</v>
      </c>
      <c r="S82" s="134">
        <f t="shared" si="87"/>
        <v>101</v>
      </c>
      <c r="T82" s="301">
        <f t="shared" si="88"/>
        <v>0.46</v>
      </c>
      <c r="U82" s="331"/>
      <c r="V82" s="304">
        <f t="shared" si="89"/>
        <v>222.61</v>
      </c>
      <c r="W82" s="171">
        <f t="shared" si="90"/>
        <v>1819.01</v>
      </c>
      <c r="X82" s="197">
        <f t="shared" si="91"/>
        <v>0.14000000000000001</v>
      </c>
      <c r="Y82" s="307">
        <f t="shared" si="92"/>
        <v>0.03</v>
      </c>
      <c r="Z82" s="333"/>
      <c r="AA82" s="309">
        <f t="shared" si="93"/>
        <v>5680.99</v>
      </c>
      <c r="AB82" s="195">
        <f t="shared" si="94"/>
        <v>0.24</v>
      </c>
      <c r="AC82" s="191">
        <f t="shared" si="95"/>
        <v>298.5451269035533</v>
      </c>
      <c r="AD82" s="192">
        <f t="shared" si="96"/>
        <v>519.5451269035533</v>
      </c>
      <c r="AE82" s="174">
        <v>66</v>
      </c>
    </row>
    <row r="83" spans="1:31" ht="15">
      <c r="A83" s="173">
        <v>67</v>
      </c>
      <c r="B83" s="118">
        <f t="shared" si="73"/>
        <v>0</v>
      </c>
      <c r="C83" s="290">
        <f t="shared" si="74"/>
        <v>20</v>
      </c>
      <c r="D83" s="323"/>
      <c r="E83" s="293">
        <f t="shared" si="75"/>
        <v>0</v>
      </c>
      <c r="F83" s="116">
        <f t="shared" si="76"/>
        <v>4</v>
      </c>
      <c r="G83" s="295">
        <f t="shared" si="77"/>
        <v>225</v>
      </c>
      <c r="H83" s="323"/>
      <c r="I83" s="296">
        <f t="shared" si="78"/>
        <v>7.1</v>
      </c>
      <c r="J83" s="121">
        <f t="shared" si="79"/>
        <v>7.0999999999999994E-2</v>
      </c>
      <c r="K83" s="298">
        <f t="shared" si="80"/>
        <v>2.0410000000000008</v>
      </c>
      <c r="L83" s="329"/>
      <c r="M83" s="169">
        <f t="shared" si="81"/>
        <v>408</v>
      </c>
      <c r="N83" s="169">
        <f t="shared" si="82"/>
        <v>20.399999999999999</v>
      </c>
      <c r="O83" s="219">
        <f t="shared" si="83"/>
        <v>1675.2</v>
      </c>
      <c r="P83" s="232">
        <f t="shared" si="84"/>
        <v>0.22336</v>
      </c>
      <c r="Q83" s="129">
        <f t="shared" si="85"/>
        <v>82</v>
      </c>
      <c r="R83" s="130">
        <f t="shared" si="86"/>
        <v>0.36</v>
      </c>
      <c r="S83" s="134">
        <f t="shared" si="87"/>
        <v>102</v>
      </c>
      <c r="T83" s="301">
        <f t="shared" si="88"/>
        <v>0.45</v>
      </c>
      <c r="U83" s="331"/>
      <c r="V83" s="304">
        <f t="shared" si="89"/>
        <v>230.63</v>
      </c>
      <c r="W83" s="171">
        <f t="shared" si="90"/>
        <v>1905.83</v>
      </c>
      <c r="X83" s="197">
        <f t="shared" si="91"/>
        <v>0.14000000000000001</v>
      </c>
      <c r="Y83" s="307">
        <f t="shared" si="92"/>
        <v>0.03</v>
      </c>
      <c r="Z83" s="333"/>
      <c r="AA83" s="309">
        <f t="shared" si="93"/>
        <v>5594.17</v>
      </c>
      <c r="AB83" s="195">
        <f t="shared" si="94"/>
        <v>0.25</v>
      </c>
      <c r="AC83" s="191">
        <f t="shared" si="95"/>
        <v>284.39887254901964</v>
      </c>
      <c r="AD83" s="192">
        <f t="shared" si="96"/>
        <v>509.39887254901964</v>
      </c>
      <c r="AE83" s="174">
        <v>67</v>
      </c>
    </row>
    <row r="84" spans="1:31" ht="15">
      <c r="A84" s="173">
        <v>68</v>
      </c>
      <c r="B84" s="118">
        <f t="shared" si="73"/>
        <v>0</v>
      </c>
      <c r="C84" s="290">
        <f t="shared" si="74"/>
        <v>20</v>
      </c>
      <c r="D84" s="323"/>
      <c r="E84" s="293">
        <f t="shared" si="75"/>
        <v>0</v>
      </c>
      <c r="F84" s="116">
        <f t="shared" si="76"/>
        <v>4</v>
      </c>
      <c r="G84" s="295">
        <f t="shared" si="77"/>
        <v>229</v>
      </c>
      <c r="H84" s="323"/>
      <c r="I84" s="296">
        <f t="shared" si="78"/>
        <v>7.25</v>
      </c>
      <c r="J84" s="121">
        <f t="shared" si="79"/>
        <v>7.2999999999999995E-2</v>
      </c>
      <c r="K84" s="298">
        <f t="shared" si="80"/>
        <v>2.1140000000000008</v>
      </c>
      <c r="L84" s="329"/>
      <c r="M84" s="169">
        <f t="shared" si="81"/>
        <v>422</v>
      </c>
      <c r="N84" s="169">
        <f t="shared" si="82"/>
        <v>21.1</v>
      </c>
      <c r="O84" s="219">
        <f t="shared" si="83"/>
        <v>1756.8</v>
      </c>
      <c r="P84" s="232">
        <f t="shared" si="84"/>
        <v>0.23424</v>
      </c>
      <c r="Q84" s="129">
        <f t="shared" si="85"/>
        <v>83</v>
      </c>
      <c r="R84" s="130">
        <f t="shared" si="86"/>
        <v>0.36</v>
      </c>
      <c r="S84" s="134">
        <f t="shared" si="87"/>
        <v>103</v>
      </c>
      <c r="T84" s="301">
        <f t="shared" si="88"/>
        <v>0.45</v>
      </c>
      <c r="U84" s="331"/>
      <c r="V84" s="304">
        <f t="shared" si="89"/>
        <v>238.88</v>
      </c>
      <c r="W84" s="171">
        <f t="shared" si="90"/>
        <v>1995.68</v>
      </c>
      <c r="X84" s="197">
        <f t="shared" si="91"/>
        <v>0.14000000000000001</v>
      </c>
      <c r="Y84" s="307">
        <f t="shared" si="92"/>
        <v>0.03</v>
      </c>
      <c r="Z84" s="333"/>
      <c r="AA84" s="309">
        <f t="shared" si="93"/>
        <v>5504.32</v>
      </c>
      <c r="AB84" s="195">
        <f t="shared" si="94"/>
        <v>0.27</v>
      </c>
      <c r="AC84" s="191">
        <f t="shared" si="95"/>
        <v>271.05744075829381</v>
      </c>
      <c r="AD84" s="192">
        <f t="shared" si="96"/>
        <v>500.05744075829381</v>
      </c>
      <c r="AE84" s="174">
        <v>68</v>
      </c>
    </row>
    <row r="85" spans="1:31" ht="15">
      <c r="A85" s="173">
        <v>69</v>
      </c>
      <c r="B85" s="118">
        <f t="shared" si="73"/>
        <v>0</v>
      </c>
      <c r="C85" s="290">
        <f t="shared" si="74"/>
        <v>20</v>
      </c>
      <c r="D85" s="323"/>
      <c r="E85" s="293">
        <f t="shared" si="75"/>
        <v>0</v>
      </c>
      <c r="F85" s="116">
        <f t="shared" si="76"/>
        <v>4</v>
      </c>
      <c r="G85" s="295">
        <f t="shared" si="77"/>
        <v>233</v>
      </c>
      <c r="H85" s="323"/>
      <c r="I85" s="296">
        <f t="shared" si="78"/>
        <v>7.4</v>
      </c>
      <c r="J85" s="121">
        <f t="shared" si="79"/>
        <v>7.3999999999999996E-2</v>
      </c>
      <c r="K85" s="298">
        <f t="shared" si="80"/>
        <v>2.1880000000000006</v>
      </c>
      <c r="L85" s="329"/>
      <c r="M85" s="169">
        <f t="shared" si="81"/>
        <v>438</v>
      </c>
      <c r="N85" s="169">
        <f t="shared" si="82"/>
        <v>21.9</v>
      </c>
      <c r="O85" s="219">
        <f t="shared" si="83"/>
        <v>1841.2</v>
      </c>
      <c r="P85" s="232">
        <f t="shared" si="84"/>
        <v>0.24549333333333334</v>
      </c>
      <c r="Q85" s="129">
        <f t="shared" si="85"/>
        <v>84</v>
      </c>
      <c r="R85" s="130">
        <f t="shared" si="86"/>
        <v>0.36</v>
      </c>
      <c r="S85" s="134">
        <f t="shared" si="87"/>
        <v>104</v>
      </c>
      <c r="T85" s="301">
        <f t="shared" si="88"/>
        <v>0.45</v>
      </c>
      <c r="U85" s="331"/>
      <c r="V85" s="304">
        <f t="shared" si="89"/>
        <v>247.24</v>
      </c>
      <c r="W85" s="171">
        <f t="shared" si="90"/>
        <v>2088.44</v>
      </c>
      <c r="X85" s="197">
        <f t="shared" si="91"/>
        <v>0.13</v>
      </c>
      <c r="Y85" s="307">
        <f t="shared" si="92"/>
        <v>0.03</v>
      </c>
      <c r="Z85" s="333"/>
      <c r="AA85" s="309">
        <f t="shared" si="93"/>
        <v>5411.56</v>
      </c>
      <c r="AB85" s="195">
        <f t="shared" si="94"/>
        <v>0.28000000000000003</v>
      </c>
      <c r="AC85" s="191">
        <f t="shared" si="95"/>
        <v>257.26374429223745</v>
      </c>
      <c r="AD85" s="192">
        <f t="shared" si="96"/>
        <v>490.26374429223745</v>
      </c>
      <c r="AE85" s="174">
        <v>69</v>
      </c>
    </row>
    <row r="86" spans="1:31" ht="15">
      <c r="A86" s="173">
        <v>70</v>
      </c>
      <c r="B86" s="369">
        <f t="shared" si="73"/>
        <v>0</v>
      </c>
      <c r="C86" s="368">
        <f t="shared" si="74"/>
        <v>20</v>
      </c>
      <c r="D86" s="323"/>
      <c r="E86" s="366">
        <f t="shared" si="75"/>
        <v>0</v>
      </c>
      <c r="F86" s="367">
        <f t="shared" si="76"/>
        <v>4</v>
      </c>
      <c r="G86" s="368">
        <f t="shared" si="77"/>
        <v>237</v>
      </c>
      <c r="H86" s="323"/>
      <c r="I86" s="363">
        <f t="shared" si="78"/>
        <v>7.55</v>
      </c>
      <c r="J86" s="364">
        <f t="shared" si="79"/>
        <v>7.5999999999999998E-2</v>
      </c>
      <c r="K86" s="365">
        <f t="shared" si="80"/>
        <v>2.2640000000000007</v>
      </c>
      <c r="L86" s="329"/>
      <c r="M86" s="356">
        <f t="shared" si="81"/>
        <v>452</v>
      </c>
      <c r="N86" s="356">
        <f t="shared" si="82"/>
        <v>22.6</v>
      </c>
      <c r="O86" s="357">
        <f t="shared" si="83"/>
        <v>1928.8</v>
      </c>
      <c r="P86" s="358">
        <f t="shared" si="84"/>
        <v>0.25717333333333331</v>
      </c>
      <c r="Q86" s="359">
        <f t="shared" si="85"/>
        <v>85</v>
      </c>
      <c r="R86" s="360">
        <f t="shared" si="86"/>
        <v>0.36</v>
      </c>
      <c r="S86" s="361">
        <f t="shared" si="87"/>
        <v>105</v>
      </c>
      <c r="T86" s="362">
        <f t="shared" si="88"/>
        <v>0.44</v>
      </c>
      <c r="U86" s="331"/>
      <c r="V86" s="352">
        <f t="shared" si="89"/>
        <v>255.83</v>
      </c>
      <c r="W86" s="353">
        <f t="shared" si="90"/>
        <v>2184.63</v>
      </c>
      <c r="X86" s="354">
        <f t="shared" si="91"/>
        <v>0.13</v>
      </c>
      <c r="Y86" s="355">
        <f t="shared" si="92"/>
        <v>0.03</v>
      </c>
      <c r="Z86" s="333"/>
      <c r="AA86" s="348">
        <f t="shared" si="93"/>
        <v>5315.37</v>
      </c>
      <c r="AB86" s="349">
        <f t="shared" si="94"/>
        <v>0.28999999999999998</v>
      </c>
      <c r="AC86" s="350">
        <f t="shared" si="95"/>
        <v>245.38128318584072</v>
      </c>
      <c r="AD86" s="351">
        <f t="shared" si="96"/>
        <v>482.38128318584074</v>
      </c>
      <c r="AE86" s="174">
        <v>70</v>
      </c>
    </row>
    <row r="87" spans="1:31" ht="15">
      <c r="A87" s="173">
        <v>71</v>
      </c>
      <c r="B87" s="118">
        <f t="shared" si="73"/>
        <v>0</v>
      </c>
      <c r="C87" s="290">
        <f t="shared" si="74"/>
        <v>20</v>
      </c>
      <c r="D87" s="323"/>
      <c r="E87" s="293">
        <f t="shared" si="75"/>
        <v>0</v>
      </c>
      <c r="F87" s="116">
        <f t="shared" si="76"/>
        <v>4</v>
      </c>
      <c r="G87" s="295">
        <f t="shared" si="77"/>
        <v>241</v>
      </c>
      <c r="H87" s="323"/>
      <c r="I87" s="296">
        <f t="shared" si="78"/>
        <v>7.7</v>
      </c>
      <c r="J87" s="121">
        <f t="shared" si="79"/>
        <v>7.6999999999999999E-2</v>
      </c>
      <c r="K87" s="298">
        <f t="shared" si="80"/>
        <v>2.3410000000000006</v>
      </c>
      <c r="L87" s="329"/>
      <c r="M87" s="169">
        <f t="shared" si="81"/>
        <v>468</v>
      </c>
      <c r="N87" s="169">
        <f t="shared" si="82"/>
        <v>23.4</v>
      </c>
      <c r="O87" s="219">
        <f t="shared" si="83"/>
        <v>2019.2</v>
      </c>
      <c r="P87" s="232">
        <f t="shared" si="84"/>
        <v>0.26922666666666667</v>
      </c>
      <c r="Q87" s="129">
        <f t="shared" si="85"/>
        <v>86</v>
      </c>
      <c r="R87" s="130">
        <f t="shared" si="86"/>
        <v>0.36</v>
      </c>
      <c r="S87" s="134">
        <f t="shared" si="87"/>
        <v>106</v>
      </c>
      <c r="T87" s="301">
        <f t="shared" si="88"/>
        <v>0.44</v>
      </c>
      <c r="U87" s="331"/>
      <c r="V87" s="304">
        <f t="shared" si="89"/>
        <v>264.52999999999997</v>
      </c>
      <c r="W87" s="171">
        <f t="shared" si="90"/>
        <v>2283.73</v>
      </c>
      <c r="X87" s="197">
        <f t="shared" si="91"/>
        <v>0.13</v>
      </c>
      <c r="Y87" s="307">
        <f t="shared" si="92"/>
        <v>0.04</v>
      </c>
      <c r="Z87" s="333"/>
      <c r="AA87" s="309">
        <f t="shared" si="93"/>
        <v>5216.2700000000004</v>
      </c>
      <c r="AB87" s="195">
        <f t="shared" si="94"/>
        <v>0.3</v>
      </c>
      <c r="AC87" s="191">
        <f t="shared" si="95"/>
        <v>233.09175213675215</v>
      </c>
      <c r="AD87" s="192">
        <f t="shared" si="96"/>
        <v>474.09175213675212</v>
      </c>
      <c r="AE87" s="174">
        <v>71</v>
      </c>
    </row>
    <row r="88" spans="1:31" ht="15">
      <c r="A88" s="173">
        <v>72</v>
      </c>
      <c r="B88" s="118">
        <f t="shared" si="73"/>
        <v>0</v>
      </c>
      <c r="C88" s="290">
        <f t="shared" si="74"/>
        <v>20</v>
      </c>
      <c r="D88" s="323"/>
      <c r="E88" s="293">
        <f t="shared" si="75"/>
        <v>0</v>
      </c>
      <c r="F88" s="116">
        <f t="shared" si="76"/>
        <v>4</v>
      </c>
      <c r="G88" s="295">
        <f t="shared" si="77"/>
        <v>245</v>
      </c>
      <c r="H88" s="323"/>
      <c r="I88" s="296">
        <f t="shared" si="78"/>
        <v>7.85</v>
      </c>
      <c r="J88" s="121">
        <f t="shared" si="79"/>
        <v>7.9000000000000001E-2</v>
      </c>
      <c r="K88" s="298">
        <f t="shared" si="80"/>
        <v>2.4200000000000008</v>
      </c>
      <c r="L88" s="329"/>
      <c r="M88" s="169">
        <f t="shared" si="81"/>
        <v>484</v>
      </c>
      <c r="N88" s="169">
        <f t="shared" si="82"/>
        <v>24.2</v>
      </c>
      <c r="O88" s="219">
        <f t="shared" si="83"/>
        <v>2112.8000000000002</v>
      </c>
      <c r="P88" s="232">
        <f t="shared" si="84"/>
        <v>0.28170666666666672</v>
      </c>
      <c r="Q88" s="129">
        <f t="shared" si="85"/>
        <v>87</v>
      </c>
      <c r="R88" s="130">
        <f t="shared" si="86"/>
        <v>0.36</v>
      </c>
      <c r="S88" s="134">
        <f t="shared" si="87"/>
        <v>107</v>
      </c>
      <c r="T88" s="301">
        <f t="shared" si="88"/>
        <v>0.44</v>
      </c>
      <c r="U88" s="331"/>
      <c r="V88" s="304">
        <f t="shared" si="89"/>
        <v>273.45999999999998</v>
      </c>
      <c r="W88" s="171">
        <f t="shared" si="90"/>
        <v>2386.2600000000002</v>
      </c>
      <c r="X88" s="197">
        <f t="shared" si="91"/>
        <v>0.13</v>
      </c>
      <c r="Y88" s="307">
        <f t="shared" si="92"/>
        <v>0.04</v>
      </c>
      <c r="Z88" s="333"/>
      <c r="AA88" s="309">
        <f t="shared" si="93"/>
        <v>5113.74</v>
      </c>
      <c r="AB88" s="195">
        <f t="shared" si="94"/>
        <v>0.32</v>
      </c>
      <c r="AC88" s="191">
        <f t="shared" si="95"/>
        <v>221.48157024793389</v>
      </c>
      <c r="AD88" s="192">
        <f t="shared" si="96"/>
        <v>466.48157024793386</v>
      </c>
      <c r="AE88" s="174">
        <v>72</v>
      </c>
    </row>
    <row r="89" spans="1:31" ht="15">
      <c r="A89" s="173">
        <v>73</v>
      </c>
      <c r="B89" s="118">
        <f t="shared" si="73"/>
        <v>0</v>
      </c>
      <c r="C89" s="290">
        <f t="shared" si="74"/>
        <v>20</v>
      </c>
      <c r="D89" s="323"/>
      <c r="E89" s="293">
        <f t="shared" si="75"/>
        <v>0</v>
      </c>
      <c r="F89" s="116">
        <f t="shared" si="76"/>
        <v>4</v>
      </c>
      <c r="G89" s="295">
        <f t="shared" si="77"/>
        <v>249</v>
      </c>
      <c r="H89" s="323"/>
      <c r="I89" s="296">
        <f t="shared" si="78"/>
        <v>8</v>
      </c>
      <c r="J89" s="121">
        <f t="shared" si="79"/>
        <v>0.08</v>
      </c>
      <c r="K89" s="298">
        <f t="shared" si="80"/>
        <v>2.5000000000000009</v>
      </c>
      <c r="L89" s="329"/>
      <c r="M89" s="169">
        <f t="shared" si="81"/>
        <v>500</v>
      </c>
      <c r="N89" s="169">
        <f t="shared" si="82"/>
        <v>25</v>
      </c>
      <c r="O89" s="219">
        <f t="shared" si="83"/>
        <v>2209.6</v>
      </c>
      <c r="P89" s="232">
        <f t="shared" si="84"/>
        <v>0.29461333333333334</v>
      </c>
      <c r="Q89" s="129">
        <f t="shared" si="85"/>
        <v>88</v>
      </c>
      <c r="R89" s="130">
        <f t="shared" si="86"/>
        <v>0.35</v>
      </c>
      <c r="S89" s="134">
        <f t="shared" si="87"/>
        <v>108</v>
      </c>
      <c r="T89" s="301">
        <f t="shared" si="88"/>
        <v>0.43</v>
      </c>
      <c r="U89" s="331"/>
      <c r="V89" s="304">
        <f t="shared" si="89"/>
        <v>282.5</v>
      </c>
      <c r="W89" s="171">
        <f t="shared" si="90"/>
        <v>2492.1</v>
      </c>
      <c r="X89" s="197">
        <f t="shared" si="91"/>
        <v>0.13</v>
      </c>
      <c r="Y89" s="307">
        <f t="shared" si="92"/>
        <v>0.04</v>
      </c>
      <c r="Z89" s="333"/>
      <c r="AA89" s="309">
        <f t="shared" si="93"/>
        <v>5007.8999999999996</v>
      </c>
      <c r="AB89" s="195">
        <f t="shared" si="94"/>
        <v>0.33</v>
      </c>
      <c r="AC89" s="191">
        <f t="shared" si="95"/>
        <v>210.48599999999999</v>
      </c>
      <c r="AD89" s="192">
        <f t="shared" si="96"/>
        <v>459.48599999999999</v>
      </c>
      <c r="AE89" s="174">
        <v>73</v>
      </c>
    </row>
    <row r="90" spans="1:31" ht="15">
      <c r="A90" s="173">
        <v>74</v>
      </c>
      <c r="B90" s="118">
        <f t="shared" si="73"/>
        <v>0</v>
      </c>
      <c r="C90" s="290">
        <f t="shared" si="74"/>
        <v>20</v>
      </c>
      <c r="D90" s="323"/>
      <c r="E90" s="293">
        <f t="shared" si="75"/>
        <v>0</v>
      </c>
      <c r="F90" s="116">
        <f t="shared" si="76"/>
        <v>4</v>
      </c>
      <c r="G90" s="295">
        <f t="shared" si="77"/>
        <v>253</v>
      </c>
      <c r="H90" s="323"/>
      <c r="I90" s="296">
        <f t="shared" si="78"/>
        <v>8.15</v>
      </c>
      <c r="J90" s="121">
        <f t="shared" si="79"/>
        <v>8.2000000000000003E-2</v>
      </c>
      <c r="K90" s="298">
        <f t="shared" si="80"/>
        <v>2.5820000000000007</v>
      </c>
      <c r="L90" s="329"/>
      <c r="M90" s="169">
        <f t="shared" si="81"/>
        <v>516</v>
      </c>
      <c r="N90" s="169">
        <f t="shared" si="82"/>
        <v>25.8</v>
      </c>
      <c r="O90" s="219">
        <f t="shared" si="83"/>
        <v>2309.6</v>
      </c>
      <c r="P90" s="232">
        <f t="shared" si="84"/>
        <v>0.30794666666666665</v>
      </c>
      <c r="Q90" s="129">
        <f t="shared" si="85"/>
        <v>90</v>
      </c>
      <c r="R90" s="130">
        <f t="shared" si="86"/>
        <v>0.36</v>
      </c>
      <c r="S90" s="134">
        <f t="shared" si="87"/>
        <v>110</v>
      </c>
      <c r="T90" s="301">
        <f t="shared" si="88"/>
        <v>0.43</v>
      </c>
      <c r="U90" s="331"/>
      <c r="V90" s="304">
        <f t="shared" si="89"/>
        <v>291.77</v>
      </c>
      <c r="W90" s="171">
        <f t="shared" si="90"/>
        <v>2601.37</v>
      </c>
      <c r="X90" s="197">
        <f t="shared" si="91"/>
        <v>0.13</v>
      </c>
      <c r="Y90" s="307">
        <f t="shared" si="92"/>
        <v>0.04</v>
      </c>
      <c r="Z90" s="333"/>
      <c r="AA90" s="309">
        <f t="shared" si="93"/>
        <v>4898.63</v>
      </c>
      <c r="AB90" s="195">
        <f t="shared" si="94"/>
        <v>0.35</v>
      </c>
      <c r="AC90" s="191">
        <f t="shared" si="95"/>
        <v>200.0474031007752</v>
      </c>
      <c r="AD90" s="192">
        <f t="shared" si="96"/>
        <v>453.04740310077523</v>
      </c>
      <c r="AE90" s="174">
        <v>74</v>
      </c>
    </row>
    <row r="91" spans="1:31" ht="15">
      <c r="A91" s="173">
        <v>75</v>
      </c>
      <c r="B91" s="369">
        <f t="shared" si="73"/>
        <v>0</v>
      </c>
      <c r="C91" s="368">
        <f t="shared" si="74"/>
        <v>20</v>
      </c>
      <c r="D91" s="323"/>
      <c r="E91" s="366">
        <f t="shared" si="75"/>
        <v>0</v>
      </c>
      <c r="F91" s="367">
        <f t="shared" si="76"/>
        <v>4</v>
      </c>
      <c r="G91" s="368">
        <f t="shared" si="77"/>
        <v>257</v>
      </c>
      <c r="H91" s="323"/>
      <c r="I91" s="363">
        <f t="shared" si="78"/>
        <v>8.3000000000000007</v>
      </c>
      <c r="J91" s="364">
        <f t="shared" si="79"/>
        <v>8.3000000000000004E-2</v>
      </c>
      <c r="K91" s="365">
        <f t="shared" si="80"/>
        <v>2.6650000000000009</v>
      </c>
      <c r="L91" s="329"/>
      <c r="M91" s="356">
        <f t="shared" si="81"/>
        <v>534</v>
      </c>
      <c r="N91" s="356">
        <f t="shared" si="82"/>
        <v>26.7</v>
      </c>
      <c r="O91" s="357">
        <f t="shared" si="83"/>
        <v>2412.8000000000002</v>
      </c>
      <c r="P91" s="358">
        <f t="shared" si="84"/>
        <v>0.3217066666666667</v>
      </c>
      <c r="Q91" s="359">
        <f t="shared" si="85"/>
        <v>90</v>
      </c>
      <c r="R91" s="360">
        <f t="shared" si="86"/>
        <v>0.35</v>
      </c>
      <c r="S91" s="361">
        <f t="shared" si="87"/>
        <v>110</v>
      </c>
      <c r="T91" s="362">
        <f t="shared" si="88"/>
        <v>0.43</v>
      </c>
      <c r="U91" s="331"/>
      <c r="V91" s="352">
        <f t="shared" si="89"/>
        <v>301.14999999999998</v>
      </c>
      <c r="W91" s="353">
        <f t="shared" si="90"/>
        <v>2713.95</v>
      </c>
      <c r="X91" s="354">
        <f t="shared" si="91"/>
        <v>0.12</v>
      </c>
      <c r="Y91" s="355">
        <f t="shared" si="92"/>
        <v>0.04</v>
      </c>
      <c r="Z91" s="333"/>
      <c r="AA91" s="348">
        <f t="shared" si="93"/>
        <v>4786.05</v>
      </c>
      <c r="AB91" s="349">
        <f t="shared" si="94"/>
        <v>0.36</v>
      </c>
      <c r="AC91" s="350">
        <f t="shared" si="95"/>
        <v>189.40393258426968</v>
      </c>
      <c r="AD91" s="351">
        <f t="shared" si="96"/>
        <v>446.40393258426968</v>
      </c>
      <c r="AE91" s="174">
        <v>75</v>
      </c>
    </row>
    <row r="92" spans="1:31" ht="15">
      <c r="A92" s="173">
        <v>76</v>
      </c>
      <c r="B92" s="118">
        <f t="shared" si="73"/>
        <v>0</v>
      </c>
      <c r="C92" s="290">
        <f t="shared" si="74"/>
        <v>20</v>
      </c>
      <c r="D92" s="323"/>
      <c r="E92" s="293">
        <f t="shared" si="75"/>
        <v>0</v>
      </c>
      <c r="F92" s="116">
        <f t="shared" si="76"/>
        <v>4</v>
      </c>
      <c r="G92" s="295">
        <f t="shared" si="77"/>
        <v>261</v>
      </c>
      <c r="H92" s="323"/>
      <c r="I92" s="296">
        <f t="shared" si="78"/>
        <v>8.4499999999999993</v>
      </c>
      <c r="J92" s="121">
        <f t="shared" si="79"/>
        <v>8.5000000000000006E-2</v>
      </c>
      <c r="K92" s="298">
        <f t="shared" si="80"/>
        <v>2.7500000000000009</v>
      </c>
      <c r="L92" s="329"/>
      <c r="M92" s="169">
        <f t="shared" si="81"/>
        <v>550</v>
      </c>
      <c r="N92" s="169">
        <f t="shared" si="82"/>
        <v>27.5</v>
      </c>
      <c r="O92" s="219">
        <f t="shared" si="83"/>
        <v>2519.6</v>
      </c>
      <c r="P92" s="232">
        <f t="shared" si="84"/>
        <v>0.33594666666666667</v>
      </c>
      <c r="Q92" s="129">
        <f t="shared" si="85"/>
        <v>92</v>
      </c>
      <c r="R92" s="130">
        <f t="shared" si="86"/>
        <v>0.35</v>
      </c>
      <c r="S92" s="134">
        <f t="shared" si="87"/>
        <v>112</v>
      </c>
      <c r="T92" s="301">
        <f t="shared" si="88"/>
        <v>0.43</v>
      </c>
      <c r="U92" s="331"/>
      <c r="V92" s="304">
        <f t="shared" si="89"/>
        <v>310.75</v>
      </c>
      <c r="W92" s="171">
        <f t="shared" si="90"/>
        <v>2830.35</v>
      </c>
      <c r="X92" s="197">
        <f t="shared" si="91"/>
        <v>0.12</v>
      </c>
      <c r="Y92" s="307">
        <f t="shared" si="92"/>
        <v>0.04</v>
      </c>
      <c r="Z92" s="333"/>
      <c r="AA92" s="309">
        <f t="shared" si="93"/>
        <v>4669.6499999999996</v>
      </c>
      <c r="AB92" s="195">
        <f t="shared" si="94"/>
        <v>0.38</v>
      </c>
      <c r="AC92" s="191">
        <f t="shared" si="95"/>
        <v>179.97545454545454</v>
      </c>
      <c r="AD92" s="192">
        <f t="shared" si="96"/>
        <v>440.97545454545457</v>
      </c>
      <c r="AE92" s="174">
        <v>76</v>
      </c>
    </row>
    <row r="93" spans="1:31" ht="15">
      <c r="A93" s="173">
        <v>77</v>
      </c>
      <c r="B93" s="118">
        <f t="shared" si="73"/>
        <v>0</v>
      </c>
      <c r="C93" s="290">
        <f t="shared" si="74"/>
        <v>20</v>
      </c>
      <c r="D93" s="323"/>
      <c r="E93" s="293">
        <f t="shared" si="75"/>
        <v>0</v>
      </c>
      <c r="F93" s="116">
        <f t="shared" si="76"/>
        <v>4</v>
      </c>
      <c r="G93" s="295">
        <f t="shared" si="77"/>
        <v>265</v>
      </c>
      <c r="H93" s="323"/>
      <c r="I93" s="296">
        <f t="shared" si="78"/>
        <v>8.6</v>
      </c>
      <c r="J93" s="121">
        <f t="shared" si="79"/>
        <v>8.5999999999999993E-2</v>
      </c>
      <c r="K93" s="298">
        <f t="shared" si="80"/>
        <v>2.8360000000000007</v>
      </c>
      <c r="L93" s="329"/>
      <c r="M93" s="169">
        <f t="shared" si="81"/>
        <v>568</v>
      </c>
      <c r="N93" s="169">
        <f t="shared" si="82"/>
        <v>28.4</v>
      </c>
      <c r="O93" s="219">
        <f t="shared" si="83"/>
        <v>2629.6</v>
      </c>
      <c r="P93" s="232">
        <f t="shared" si="84"/>
        <v>0.35061333333333333</v>
      </c>
      <c r="Q93" s="129">
        <f t="shared" si="85"/>
        <v>93</v>
      </c>
      <c r="R93" s="130">
        <f t="shared" si="86"/>
        <v>0.35</v>
      </c>
      <c r="S93" s="134">
        <f t="shared" si="87"/>
        <v>113</v>
      </c>
      <c r="T93" s="301">
        <f t="shared" si="88"/>
        <v>0.43</v>
      </c>
      <c r="U93" s="331"/>
      <c r="V93" s="304">
        <f t="shared" si="89"/>
        <v>320.47000000000003</v>
      </c>
      <c r="W93" s="171">
        <f t="shared" si="90"/>
        <v>2950.07</v>
      </c>
      <c r="X93" s="197">
        <f t="shared" si="91"/>
        <v>0.12</v>
      </c>
      <c r="Y93" s="307">
        <f t="shared" si="92"/>
        <v>0.04</v>
      </c>
      <c r="Z93" s="333"/>
      <c r="AA93" s="309">
        <f t="shared" si="93"/>
        <v>4549.93</v>
      </c>
      <c r="AB93" s="195">
        <f t="shared" si="94"/>
        <v>0.39</v>
      </c>
      <c r="AC93" s="191">
        <f t="shared" si="95"/>
        <v>170.36454225352114</v>
      </c>
      <c r="AD93" s="192">
        <f t="shared" si="96"/>
        <v>435.36454225352111</v>
      </c>
      <c r="AE93" s="174">
        <v>77</v>
      </c>
    </row>
    <row r="94" spans="1:31" ht="15">
      <c r="A94" s="173">
        <v>78</v>
      </c>
      <c r="B94" s="118">
        <f t="shared" si="73"/>
        <v>0</v>
      </c>
      <c r="C94" s="290">
        <f t="shared" si="74"/>
        <v>20</v>
      </c>
      <c r="D94" s="323"/>
      <c r="E94" s="293">
        <f t="shared" si="75"/>
        <v>0</v>
      </c>
      <c r="F94" s="116">
        <f t="shared" si="76"/>
        <v>4</v>
      </c>
      <c r="G94" s="295">
        <f t="shared" si="77"/>
        <v>269</v>
      </c>
      <c r="H94" s="323"/>
      <c r="I94" s="296">
        <f t="shared" si="78"/>
        <v>8.75</v>
      </c>
      <c r="J94" s="121">
        <f t="shared" si="79"/>
        <v>8.7999999999999995E-2</v>
      </c>
      <c r="K94" s="298">
        <f t="shared" si="80"/>
        <v>2.9240000000000008</v>
      </c>
      <c r="L94" s="329"/>
      <c r="M94" s="169">
        <f t="shared" si="81"/>
        <v>584</v>
      </c>
      <c r="N94" s="169">
        <f t="shared" si="82"/>
        <v>29.2</v>
      </c>
      <c r="O94" s="219">
        <f t="shared" si="83"/>
        <v>2743.2</v>
      </c>
      <c r="P94" s="232">
        <f t="shared" si="84"/>
        <v>0.36575999999999997</v>
      </c>
      <c r="Q94" s="129">
        <f t="shared" si="85"/>
        <v>94</v>
      </c>
      <c r="R94" s="130">
        <f t="shared" si="86"/>
        <v>0.35</v>
      </c>
      <c r="S94" s="134">
        <f t="shared" si="87"/>
        <v>114</v>
      </c>
      <c r="T94" s="301">
        <f t="shared" si="88"/>
        <v>0.42</v>
      </c>
      <c r="U94" s="331"/>
      <c r="V94" s="304">
        <f t="shared" si="89"/>
        <v>330.41</v>
      </c>
      <c r="W94" s="171">
        <f t="shared" si="90"/>
        <v>3073.61</v>
      </c>
      <c r="X94" s="197">
        <f t="shared" si="91"/>
        <v>0.12</v>
      </c>
      <c r="Y94" s="307">
        <f t="shared" si="92"/>
        <v>0.04</v>
      </c>
      <c r="Z94" s="333"/>
      <c r="AA94" s="309">
        <f t="shared" si="93"/>
        <v>4426.3900000000003</v>
      </c>
      <c r="AB94" s="195">
        <f t="shared" si="94"/>
        <v>0.41</v>
      </c>
      <c r="AC94" s="191">
        <f t="shared" si="95"/>
        <v>161.77256849315069</v>
      </c>
      <c r="AD94" s="192">
        <f t="shared" si="96"/>
        <v>430.77256849315069</v>
      </c>
      <c r="AE94" s="174">
        <v>78</v>
      </c>
    </row>
    <row r="95" spans="1:31" ht="15">
      <c r="A95" s="173">
        <v>79</v>
      </c>
      <c r="B95" s="118">
        <f t="shared" si="73"/>
        <v>0</v>
      </c>
      <c r="C95" s="290">
        <f t="shared" si="74"/>
        <v>20</v>
      </c>
      <c r="D95" s="323"/>
      <c r="E95" s="293">
        <f t="shared" si="75"/>
        <v>0</v>
      </c>
      <c r="F95" s="116">
        <f t="shared" si="76"/>
        <v>4</v>
      </c>
      <c r="G95" s="295">
        <f t="shared" si="77"/>
        <v>273</v>
      </c>
      <c r="H95" s="323"/>
      <c r="I95" s="296">
        <f t="shared" si="78"/>
        <v>8.9</v>
      </c>
      <c r="J95" s="121">
        <f t="shared" si="79"/>
        <v>8.8999999999999996E-2</v>
      </c>
      <c r="K95" s="298">
        <f t="shared" si="80"/>
        <v>3.0130000000000008</v>
      </c>
      <c r="L95" s="329"/>
      <c r="M95" s="169">
        <f t="shared" si="81"/>
        <v>602</v>
      </c>
      <c r="N95" s="169">
        <f t="shared" si="82"/>
        <v>30.1</v>
      </c>
      <c r="O95" s="219">
        <f t="shared" si="83"/>
        <v>2860</v>
      </c>
      <c r="P95" s="232">
        <f t="shared" si="84"/>
        <v>0.38133333333333336</v>
      </c>
      <c r="Q95" s="129">
        <f t="shared" si="85"/>
        <v>95</v>
      </c>
      <c r="R95" s="130">
        <f t="shared" si="86"/>
        <v>0.35</v>
      </c>
      <c r="S95" s="134">
        <f t="shared" si="87"/>
        <v>115</v>
      </c>
      <c r="T95" s="301">
        <f t="shared" si="88"/>
        <v>0.42</v>
      </c>
      <c r="U95" s="331"/>
      <c r="V95" s="304">
        <f t="shared" si="89"/>
        <v>340.47</v>
      </c>
      <c r="W95" s="171">
        <f t="shared" si="90"/>
        <v>3200.47</v>
      </c>
      <c r="X95" s="197">
        <f t="shared" si="91"/>
        <v>0.12</v>
      </c>
      <c r="Y95" s="307">
        <f t="shared" si="92"/>
        <v>0.05</v>
      </c>
      <c r="Z95" s="333"/>
      <c r="AA95" s="309">
        <f t="shared" si="93"/>
        <v>4299.53</v>
      </c>
      <c r="AB95" s="195">
        <f t="shared" si="94"/>
        <v>0.43</v>
      </c>
      <c r="AC95" s="191">
        <f t="shared" si="95"/>
        <v>153.02169435215947</v>
      </c>
      <c r="AD95" s="192">
        <f t="shared" si="96"/>
        <v>426.02169435215944</v>
      </c>
      <c r="AE95" s="174">
        <v>79</v>
      </c>
    </row>
    <row r="96" spans="1:31" ht="15">
      <c r="A96" s="173">
        <v>80</v>
      </c>
      <c r="B96" s="369">
        <f t="shared" si="73"/>
        <v>0</v>
      </c>
      <c r="C96" s="368">
        <f t="shared" si="74"/>
        <v>20</v>
      </c>
      <c r="D96" s="323"/>
      <c r="E96" s="366">
        <f t="shared" si="75"/>
        <v>0</v>
      </c>
      <c r="F96" s="367">
        <f t="shared" si="76"/>
        <v>4</v>
      </c>
      <c r="G96" s="368">
        <f t="shared" si="77"/>
        <v>277</v>
      </c>
      <c r="H96" s="323"/>
      <c r="I96" s="363">
        <f t="shared" si="78"/>
        <v>9.0500000000000007</v>
      </c>
      <c r="J96" s="364">
        <f t="shared" si="79"/>
        <v>9.0999999999999998E-2</v>
      </c>
      <c r="K96" s="365">
        <f t="shared" si="80"/>
        <v>3.104000000000001</v>
      </c>
      <c r="L96" s="329"/>
      <c r="M96" s="356">
        <f t="shared" si="81"/>
        <v>620</v>
      </c>
      <c r="N96" s="356">
        <f t="shared" si="82"/>
        <v>31</v>
      </c>
      <c r="O96" s="357">
        <f t="shared" si="83"/>
        <v>2980.4</v>
      </c>
      <c r="P96" s="358">
        <f t="shared" si="84"/>
        <v>0.39738666666666667</v>
      </c>
      <c r="Q96" s="359">
        <f t="shared" si="85"/>
        <v>96</v>
      </c>
      <c r="R96" s="360">
        <f t="shared" si="86"/>
        <v>0.35</v>
      </c>
      <c r="S96" s="361">
        <f t="shared" si="87"/>
        <v>116</v>
      </c>
      <c r="T96" s="362">
        <f t="shared" si="88"/>
        <v>0.42</v>
      </c>
      <c r="U96" s="331"/>
      <c r="V96" s="352">
        <f t="shared" si="89"/>
        <v>350.75</v>
      </c>
      <c r="W96" s="353">
        <f t="shared" si="90"/>
        <v>3331.15</v>
      </c>
      <c r="X96" s="354">
        <f t="shared" si="91"/>
        <v>0.12</v>
      </c>
      <c r="Y96" s="355">
        <f t="shared" si="92"/>
        <v>0.05</v>
      </c>
      <c r="Z96" s="333"/>
      <c r="AA96" s="348">
        <f t="shared" si="93"/>
        <v>4168.8500000000004</v>
      </c>
      <c r="AB96" s="349">
        <f t="shared" si="94"/>
        <v>0.44</v>
      </c>
      <c r="AC96" s="350">
        <f t="shared" si="95"/>
        <v>144.66209677419357</v>
      </c>
      <c r="AD96" s="351">
        <f t="shared" si="96"/>
        <v>421.66209677419357</v>
      </c>
      <c r="AE96" s="174">
        <v>80</v>
      </c>
    </row>
    <row r="97" spans="1:31" ht="15">
      <c r="A97" s="173">
        <v>81</v>
      </c>
      <c r="B97" s="118">
        <f t="shared" si="73"/>
        <v>0</v>
      </c>
      <c r="C97" s="290">
        <f t="shared" si="74"/>
        <v>20</v>
      </c>
      <c r="D97" s="323"/>
      <c r="E97" s="293">
        <f t="shared" si="75"/>
        <v>0</v>
      </c>
      <c r="F97" s="116">
        <f t="shared" si="76"/>
        <v>4</v>
      </c>
      <c r="G97" s="295">
        <f t="shared" si="77"/>
        <v>281</v>
      </c>
      <c r="H97" s="323"/>
      <c r="I97" s="296">
        <f t="shared" si="78"/>
        <v>9.1999999999999993</v>
      </c>
      <c r="J97" s="121">
        <f t="shared" si="79"/>
        <v>9.1999999999999998E-2</v>
      </c>
      <c r="K97" s="298">
        <f t="shared" si="80"/>
        <v>3.1960000000000011</v>
      </c>
      <c r="L97" s="329"/>
      <c r="M97" s="169">
        <f t="shared" si="81"/>
        <v>640</v>
      </c>
      <c r="N97" s="169">
        <f t="shared" si="82"/>
        <v>32</v>
      </c>
      <c r="O97" s="219">
        <f t="shared" si="83"/>
        <v>3104.4</v>
      </c>
      <c r="P97" s="232">
        <f t="shared" si="84"/>
        <v>0.41392000000000001</v>
      </c>
      <c r="Q97" s="129">
        <f t="shared" si="85"/>
        <v>97</v>
      </c>
      <c r="R97" s="130">
        <f t="shared" si="86"/>
        <v>0.35</v>
      </c>
      <c r="S97" s="134">
        <f t="shared" si="87"/>
        <v>117</v>
      </c>
      <c r="T97" s="301">
        <f t="shared" si="88"/>
        <v>0.42</v>
      </c>
      <c r="U97" s="331"/>
      <c r="V97" s="304">
        <f t="shared" si="89"/>
        <v>361.15</v>
      </c>
      <c r="W97" s="171">
        <f t="shared" si="90"/>
        <v>3465.55</v>
      </c>
      <c r="X97" s="197">
        <f t="shared" si="91"/>
        <v>0.12</v>
      </c>
      <c r="Y97" s="307">
        <f t="shared" si="92"/>
        <v>0.05</v>
      </c>
      <c r="Z97" s="333"/>
      <c r="AA97" s="309">
        <f t="shared" si="93"/>
        <v>4034.45</v>
      </c>
      <c r="AB97" s="195">
        <f t="shared" si="94"/>
        <v>0.46</v>
      </c>
      <c r="AC97" s="191">
        <f t="shared" si="95"/>
        <v>136.23390625000002</v>
      </c>
      <c r="AD97" s="192">
        <f t="shared" si="96"/>
        <v>417.23390625000002</v>
      </c>
      <c r="AE97" s="174">
        <v>81</v>
      </c>
    </row>
    <row r="98" spans="1:31" ht="15">
      <c r="A98" s="173">
        <v>82</v>
      </c>
      <c r="B98" s="118">
        <f t="shared" si="73"/>
        <v>0</v>
      </c>
      <c r="C98" s="290">
        <f t="shared" si="74"/>
        <v>20</v>
      </c>
      <c r="D98" s="323"/>
      <c r="E98" s="293">
        <f t="shared" si="75"/>
        <v>0</v>
      </c>
      <c r="F98" s="116">
        <f t="shared" si="76"/>
        <v>4</v>
      </c>
      <c r="G98" s="295">
        <f t="shared" si="77"/>
        <v>285</v>
      </c>
      <c r="H98" s="323"/>
      <c r="I98" s="296">
        <f t="shared" si="78"/>
        <v>9.35</v>
      </c>
      <c r="J98" s="121">
        <f t="shared" si="79"/>
        <v>9.4E-2</v>
      </c>
      <c r="K98" s="298">
        <f t="shared" si="80"/>
        <v>3.2900000000000009</v>
      </c>
      <c r="L98" s="329"/>
      <c r="M98" s="169">
        <f t="shared" si="81"/>
        <v>658</v>
      </c>
      <c r="N98" s="169">
        <f t="shared" si="82"/>
        <v>32.9</v>
      </c>
      <c r="O98" s="219">
        <f t="shared" si="83"/>
        <v>3232.4</v>
      </c>
      <c r="P98" s="232">
        <f t="shared" si="84"/>
        <v>0.43098666666666668</v>
      </c>
      <c r="Q98" s="129">
        <f t="shared" si="85"/>
        <v>98</v>
      </c>
      <c r="R98" s="130">
        <f t="shared" si="86"/>
        <v>0.34</v>
      </c>
      <c r="S98" s="134">
        <f t="shared" si="87"/>
        <v>118</v>
      </c>
      <c r="T98" s="301">
        <f t="shared" si="88"/>
        <v>0.41</v>
      </c>
      <c r="U98" s="331"/>
      <c r="V98" s="304">
        <f t="shared" si="89"/>
        <v>371.77</v>
      </c>
      <c r="W98" s="171">
        <f t="shared" si="90"/>
        <v>3604.17</v>
      </c>
      <c r="X98" s="197">
        <f t="shared" si="91"/>
        <v>0.12</v>
      </c>
      <c r="Y98" s="307">
        <f t="shared" si="92"/>
        <v>0.05</v>
      </c>
      <c r="Z98" s="333"/>
      <c r="AA98" s="309">
        <f t="shared" si="93"/>
        <v>3895.83</v>
      </c>
      <c r="AB98" s="195">
        <f t="shared" si="94"/>
        <v>0.48</v>
      </c>
      <c r="AC98" s="191">
        <f t="shared" si="95"/>
        <v>128.58428571428573</v>
      </c>
      <c r="AD98" s="192">
        <f t="shared" si="96"/>
        <v>413.58428571428573</v>
      </c>
      <c r="AE98" s="174">
        <v>82</v>
      </c>
    </row>
    <row r="99" spans="1:31" ht="15">
      <c r="A99" s="173">
        <v>83</v>
      </c>
      <c r="B99" s="118">
        <f t="shared" si="73"/>
        <v>0</v>
      </c>
      <c r="C99" s="290">
        <f t="shared" si="74"/>
        <v>20</v>
      </c>
      <c r="D99" s="323"/>
      <c r="E99" s="293">
        <f t="shared" si="75"/>
        <v>0</v>
      </c>
      <c r="F99" s="116">
        <f t="shared" si="76"/>
        <v>4</v>
      </c>
      <c r="G99" s="295">
        <f t="shared" si="77"/>
        <v>289</v>
      </c>
      <c r="H99" s="323"/>
      <c r="I99" s="296">
        <f t="shared" si="78"/>
        <v>9.5</v>
      </c>
      <c r="J99" s="121">
        <f t="shared" si="79"/>
        <v>9.5000000000000001E-2</v>
      </c>
      <c r="K99" s="298">
        <f t="shared" si="80"/>
        <v>3.3850000000000011</v>
      </c>
      <c r="L99" s="329"/>
      <c r="M99" s="169">
        <f t="shared" si="81"/>
        <v>678</v>
      </c>
      <c r="N99" s="169">
        <f t="shared" si="82"/>
        <v>33.9</v>
      </c>
      <c r="O99" s="219">
        <f t="shared" si="83"/>
        <v>3364</v>
      </c>
      <c r="P99" s="232">
        <f t="shared" si="84"/>
        <v>0.44853333333333334</v>
      </c>
      <c r="Q99" s="129">
        <f t="shared" si="85"/>
        <v>99</v>
      </c>
      <c r="R99" s="130">
        <f t="shared" si="86"/>
        <v>0.34</v>
      </c>
      <c r="S99" s="134">
        <f t="shared" si="87"/>
        <v>119</v>
      </c>
      <c r="T99" s="301">
        <f t="shared" si="88"/>
        <v>0.41</v>
      </c>
      <c r="U99" s="331"/>
      <c r="V99" s="304">
        <f t="shared" si="89"/>
        <v>382.51</v>
      </c>
      <c r="W99" s="171">
        <f t="shared" si="90"/>
        <v>3746.51</v>
      </c>
      <c r="X99" s="197">
        <f t="shared" si="91"/>
        <v>0.11</v>
      </c>
      <c r="Y99" s="307">
        <f t="shared" si="92"/>
        <v>0.05</v>
      </c>
      <c r="Z99" s="333"/>
      <c r="AA99" s="309">
        <f t="shared" si="93"/>
        <v>3753.49</v>
      </c>
      <c r="AB99" s="195">
        <f t="shared" si="94"/>
        <v>0.5</v>
      </c>
      <c r="AC99" s="191">
        <f t="shared" si="95"/>
        <v>120.87755162241888</v>
      </c>
      <c r="AD99" s="192">
        <f t="shared" si="96"/>
        <v>409.87755162241888</v>
      </c>
      <c r="AE99" s="174">
        <v>83</v>
      </c>
    </row>
    <row r="100" spans="1:31" ht="15">
      <c r="A100" s="173">
        <v>84</v>
      </c>
      <c r="B100" s="118">
        <f t="shared" si="73"/>
        <v>0</v>
      </c>
      <c r="C100" s="290">
        <f t="shared" si="74"/>
        <v>20</v>
      </c>
      <c r="D100" s="323"/>
      <c r="E100" s="293">
        <f t="shared" si="75"/>
        <v>0</v>
      </c>
      <c r="F100" s="116">
        <f t="shared" si="76"/>
        <v>4</v>
      </c>
      <c r="G100" s="295">
        <f t="shared" si="77"/>
        <v>293</v>
      </c>
      <c r="H100" s="323"/>
      <c r="I100" s="296">
        <f t="shared" si="78"/>
        <v>9.65</v>
      </c>
      <c r="J100" s="121">
        <f t="shared" si="79"/>
        <v>9.7000000000000003E-2</v>
      </c>
      <c r="K100" s="298">
        <f t="shared" si="80"/>
        <v>3.4820000000000011</v>
      </c>
      <c r="L100" s="329"/>
      <c r="M100" s="169">
        <f t="shared" si="81"/>
        <v>696</v>
      </c>
      <c r="N100" s="169">
        <f t="shared" si="82"/>
        <v>34.799999999999997</v>
      </c>
      <c r="O100" s="219">
        <f t="shared" si="83"/>
        <v>3499.6</v>
      </c>
      <c r="P100" s="232">
        <f t="shared" si="84"/>
        <v>0.46661333333333332</v>
      </c>
      <c r="Q100" s="129">
        <f t="shared" si="85"/>
        <v>101</v>
      </c>
      <c r="R100" s="130">
        <f t="shared" si="86"/>
        <v>0.34</v>
      </c>
      <c r="S100" s="134">
        <f t="shared" si="87"/>
        <v>121</v>
      </c>
      <c r="T100" s="301">
        <f t="shared" si="88"/>
        <v>0.41</v>
      </c>
      <c r="U100" s="331"/>
      <c r="V100" s="304">
        <f t="shared" si="89"/>
        <v>393.47</v>
      </c>
      <c r="W100" s="171">
        <f t="shared" si="90"/>
        <v>3893.07</v>
      </c>
      <c r="X100" s="197">
        <f t="shared" si="91"/>
        <v>0.11</v>
      </c>
      <c r="Y100" s="307">
        <f t="shared" si="92"/>
        <v>0.05</v>
      </c>
      <c r="Z100" s="333"/>
      <c r="AA100" s="309">
        <f t="shared" si="93"/>
        <v>3606.93</v>
      </c>
      <c r="AB100" s="195">
        <f t="shared" si="94"/>
        <v>0.52</v>
      </c>
      <c r="AC100" s="191">
        <f t="shared" si="95"/>
        <v>113.82336206896552</v>
      </c>
      <c r="AD100" s="192">
        <f t="shared" si="96"/>
        <v>406.82336206896554</v>
      </c>
      <c r="AE100" s="174">
        <v>84</v>
      </c>
    </row>
    <row r="101" spans="1:31" ht="15">
      <c r="A101" s="173">
        <v>85</v>
      </c>
      <c r="B101" s="369">
        <f t="shared" si="73"/>
        <v>0</v>
      </c>
      <c r="C101" s="368">
        <f t="shared" si="74"/>
        <v>20</v>
      </c>
      <c r="D101" s="323"/>
      <c r="E101" s="366">
        <f t="shared" si="75"/>
        <v>0</v>
      </c>
      <c r="F101" s="367">
        <f t="shared" si="76"/>
        <v>4</v>
      </c>
      <c r="G101" s="368">
        <f t="shared" si="77"/>
        <v>297</v>
      </c>
      <c r="H101" s="323"/>
      <c r="I101" s="363">
        <f t="shared" si="78"/>
        <v>9.8000000000000007</v>
      </c>
      <c r="J101" s="364">
        <f t="shared" si="79"/>
        <v>9.8000000000000004E-2</v>
      </c>
      <c r="K101" s="365">
        <f t="shared" si="80"/>
        <v>3.580000000000001</v>
      </c>
      <c r="L101" s="329"/>
      <c r="M101" s="356">
        <f t="shared" si="81"/>
        <v>716</v>
      </c>
      <c r="N101" s="356">
        <f t="shared" si="82"/>
        <v>35.799999999999997</v>
      </c>
      <c r="O101" s="357">
        <f t="shared" si="83"/>
        <v>3638.8</v>
      </c>
      <c r="P101" s="358">
        <f t="shared" si="84"/>
        <v>0.48517333333333335</v>
      </c>
      <c r="Q101" s="359">
        <f t="shared" si="85"/>
        <v>102</v>
      </c>
      <c r="R101" s="360">
        <f t="shared" si="86"/>
        <v>0.34</v>
      </c>
      <c r="S101" s="361">
        <f t="shared" si="87"/>
        <v>122</v>
      </c>
      <c r="T101" s="362">
        <f t="shared" si="88"/>
        <v>0.41</v>
      </c>
      <c r="U101" s="331"/>
      <c r="V101" s="352">
        <f t="shared" si="89"/>
        <v>404.54</v>
      </c>
      <c r="W101" s="353">
        <f t="shared" si="90"/>
        <v>4043.34</v>
      </c>
      <c r="X101" s="354">
        <f t="shared" si="91"/>
        <v>0.11</v>
      </c>
      <c r="Y101" s="355">
        <f t="shared" si="92"/>
        <v>0.05</v>
      </c>
      <c r="Z101" s="333"/>
      <c r="AA101" s="348">
        <f t="shared" si="93"/>
        <v>3456.66</v>
      </c>
      <c r="AB101" s="349">
        <f t="shared" si="94"/>
        <v>0.54</v>
      </c>
      <c r="AC101" s="350">
        <f t="shared" si="95"/>
        <v>106.72474860335196</v>
      </c>
      <c r="AD101" s="351">
        <f t="shared" si="96"/>
        <v>403.72474860335194</v>
      </c>
      <c r="AE101" s="174">
        <v>85</v>
      </c>
    </row>
    <row r="102" spans="1:31" ht="15">
      <c r="A102" s="173">
        <v>86</v>
      </c>
      <c r="B102" s="118">
        <f t="shared" si="73"/>
        <v>0</v>
      </c>
      <c r="C102" s="290">
        <f t="shared" si="74"/>
        <v>20</v>
      </c>
      <c r="D102" s="323"/>
      <c r="E102" s="293">
        <f t="shared" si="75"/>
        <v>0</v>
      </c>
      <c r="F102" s="116">
        <f t="shared" si="76"/>
        <v>4</v>
      </c>
      <c r="G102" s="295">
        <f t="shared" si="77"/>
        <v>301</v>
      </c>
      <c r="H102" s="323"/>
      <c r="I102" s="296">
        <f t="shared" si="78"/>
        <v>9.9499999999999993</v>
      </c>
      <c r="J102" s="121">
        <f t="shared" si="79"/>
        <v>0.1</v>
      </c>
      <c r="K102" s="298">
        <f t="shared" si="80"/>
        <v>3.680000000000001</v>
      </c>
      <c r="L102" s="329"/>
      <c r="M102" s="169">
        <f t="shared" si="81"/>
        <v>736</v>
      </c>
      <c r="N102" s="169">
        <f t="shared" si="82"/>
        <v>36.799999999999997</v>
      </c>
      <c r="O102" s="219">
        <f t="shared" si="83"/>
        <v>3782</v>
      </c>
      <c r="P102" s="232">
        <f t="shared" si="84"/>
        <v>0.50426666666666664</v>
      </c>
      <c r="Q102" s="129">
        <f t="shared" si="85"/>
        <v>103</v>
      </c>
      <c r="R102" s="130">
        <f t="shared" si="86"/>
        <v>0.34</v>
      </c>
      <c r="S102" s="134">
        <f t="shared" si="87"/>
        <v>123</v>
      </c>
      <c r="T102" s="301">
        <f t="shared" si="88"/>
        <v>0.41</v>
      </c>
      <c r="U102" s="331"/>
      <c r="V102" s="304">
        <f t="shared" si="89"/>
        <v>415.84</v>
      </c>
      <c r="W102" s="171">
        <f t="shared" si="90"/>
        <v>4197.84</v>
      </c>
      <c r="X102" s="197">
        <f t="shared" si="91"/>
        <v>0.11</v>
      </c>
      <c r="Y102" s="307">
        <f t="shared" si="92"/>
        <v>0.06</v>
      </c>
      <c r="Z102" s="333"/>
      <c r="AA102" s="309">
        <f t="shared" si="93"/>
        <v>3302.16</v>
      </c>
      <c r="AB102" s="195">
        <f t="shared" si="94"/>
        <v>0.56000000000000005</v>
      </c>
      <c r="AC102" s="191">
        <f t="shared" si="95"/>
        <v>99.902608695652191</v>
      </c>
      <c r="AD102" s="192">
        <f t="shared" si="96"/>
        <v>400.90260869565219</v>
      </c>
      <c r="AE102" s="174">
        <v>86</v>
      </c>
    </row>
    <row r="103" spans="1:31" ht="15">
      <c r="A103" s="173">
        <v>87</v>
      </c>
      <c r="B103" s="118">
        <f t="shared" si="73"/>
        <v>0</v>
      </c>
      <c r="C103" s="290">
        <f t="shared" si="74"/>
        <v>20</v>
      </c>
      <c r="D103" s="323"/>
      <c r="E103" s="293">
        <f t="shared" si="75"/>
        <v>0</v>
      </c>
      <c r="F103" s="116">
        <f t="shared" si="76"/>
        <v>4</v>
      </c>
      <c r="G103" s="295">
        <f t="shared" si="77"/>
        <v>305</v>
      </c>
      <c r="H103" s="323"/>
      <c r="I103" s="296">
        <f t="shared" si="78"/>
        <v>10.1</v>
      </c>
      <c r="J103" s="121">
        <f t="shared" si="79"/>
        <v>0.10100000000000001</v>
      </c>
      <c r="K103" s="298">
        <f t="shared" si="80"/>
        <v>3.781000000000001</v>
      </c>
      <c r="L103" s="329"/>
      <c r="M103" s="169">
        <f t="shared" si="81"/>
        <v>756</v>
      </c>
      <c r="N103" s="169">
        <f t="shared" si="82"/>
        <v>37.799999999999997</v>
      </c>
      <c r="O103" s="219">
        <f t="shared" si="83"/>
        <v>3929.2</v>
      </c>
      <c r="P103" s="232">
        <f t="shared" si="84"/>
        <v>0.52389333333333332</v>
      </c>
      <c r="Q103" s="129">
        <f t="shared" si="85"/>
        <v>104</v>
      </c>
      <c r="R103" s="130">
        <f t="shared" si="86"/>
        <v>0.34</v>
      </c>
      <c r="S103" s="134">
        <f t="shared" si="87"/>
        <v>124</v>
      </c>
      <c r="T103" s="301">
        <f t="shared" si="88"/>
        <v>0.41</v>
      </c>
      <c r="U103" s="331"/>
      <c r="V103" s="304">
        <f t="shared" si="89"/>
        <v>427.25</v>
      </c>
      <c r="W103" s="171">
        <f t="shared" si="90"/>
        <v>4356.45</v>
      </c>
      <c r="X103" s="197">
        <f t="shared" si="91"/>
        <v>0.11</v>
      </c>
      <c r="Y103" s="307">
        <f t="shared" si="92"/>
        <v>0.06</v>
      </c>
      <c r="Z103" s="333"/>
      <c r="AA103" s="309">
        <f t="shared" si="93"/>
        <v>3143.55</v>
      </c>
      <c r="AB103" s="195">
        <f t="shared" si="94"/>
        <v>0.57999999999999996</v>
      </c>
      <c r="AC103" s="191">
        <f t="shared" si="95"/>
        <v>93.335317460317469</v>
      </c>
      <c r="AD103" s="192">
        <f t="shared" si="96"/>
        <v>398.33531746031747</v>
      </c>
      <c r="AE103" s="174">
        <v>87</v>
      </c>
    </row>
    <row r="104" spans="1:31" ht="15">
      <c r="A104" s="173">
        <v>88</v>
      </c>
      <c r="B104" s="118">
        <f t="shared" si="73"/>
        <v>0</v>
      </c>
      <c r="C104" s="290">
        <f t="shared" si="74"/>
        <v>20</v>
      </c>
      <c r="D104" s="323"/>
      <c r="E104" s="293">
        <f t="shared" si="75"/>
        <v>0</v>
      </c>
      <c r="F104" s="116">
        <f t="shared" si="76"/>
        <v>4</v>
      </c>
      <c r="G104" s="295">
        <f t="shared" si="77"/>
        <v>309</v>
      </c>
      <c r="H104" s="323"/>
      <c r="I104" s="296">
        <f t="shared" si="78"/>
        <v>10.25</v>
      </c>
      <c r="J104" s="121">
        <f t="shared" si="79"/>
        <v>0.10299999999999999</v>
      </c>
      <c r="K104" s="298">
        <f t="shared" si="80"/>
        <v>3.8840000000000012</v>
      </c>
      <c r="L104" s="329"/>
      <c r="M104" s="169">
        <f t="shared" si="81"/>
        <v>776</v>
      </c>
      <c r="N104" s="169">
        <f t="shared" si="82"/>
        <v>38.799999999999997</v>
      </c>
      <c r="O104" s="219">
        <f t="shared" si="83"/>
        <v>4080.4</v>
      </c>
      <c r="P104" s="232">
        <f t="shared" si="84"/>
        <v>0.54405333333333339</v>
      </c>
      <c r="Q104" s="129">
        <f t="shared" si="85"/>
        <v>105</v>
      </c>
      <c r="R104" s="130">
        <f t="shared" si="86"/>
        <v>0.34</v>
      </c>
      <c r="S104" s="134">
        <f t="shared" si="87"/>
        <v>125</v>
      </c>
      <c r="T104" s="301">
        <f t="shared" si="88"/>
        <v>0.4</v>
      </c>
      <c r="U104" s="331"/>
      <c r="V104" s="304">
        <f t="shared" si="89"/>
        <v>438.89</v>
      </c>
      <c r="W104" s="171">
        <f t="shared" si="90"/>
        <v>4519.29</v>
      </c>
      <c r="X104" s="197">
        <f t="shared" si="91"/>
        <v>0.11</v>
      </c>
      <c r="Y104" s="307">
        <f t="shared" si="92"/>
        <v>0.06</v>
      </c>
      <c r="Z104" s="333"/>
      <c r="AA104" s="309">
        <f t="shared" si="93"/>
        <v>2980.71</v>
      </c>
      <c r="AB104" s="195">
        <f t="shared" si="94"/>
        <v>0.6</v>
      </c>
      <c r="AC104" s="191">
        <f t="shared" si="95"/>
        <v>87.002860824742271</v>
      </c>
      <c r="AD104" s="192">
        <f t="shared" si="96"/>
        <v>396.00286082474224</v>
      </c>
      <c r="AE104" s="174">
        <v>88</v>
      </c>
    </row>
    <row r="105" spans="1:31" ht="15">
      <c r="A105" s="173">
        <v>89</v>
      </c>
      <c r="B105" s="118">
        <f t="shared" ref="B105:B116" si="97">IF(AND($A105&gt;=C$9,C$9&gt;0),0,IF(AND($A105&gt;=C$6,C$6&gt;0),C$7,0))</f>
        <v>0</v>
      </c>
      <c r="C105" s="290">
        <f t="shared" ref="C105:C116" si="98">IF(AND($A105&gt;=C$9,C$9&gt;0),C$10,C104+B105)</f>
        <v>20</v>
      </c>
      <c r="D105" s="323"/>
      <c r="E105" s="293">
        <f t="shared" ref="E105:E116" si="99">IF(OR($A105&lt;2,AND(G$12&gt;0,$A105&gt;G$12)),0,IF(AND($A105&gt;=G$9,G$9&gt;0),G$10,IF(AND($A105&gt;=G$6,G$6&gt;0),G$7,0)))</f>
        <v>0</v>
      </c>
      <c r="F105" s="116">
        <f t="shared" ref="F105:F116" si="100">F104+E105</f>
        <v>4</v>
      </c>
      <c r="G105" s="295">
        <f t="shared" ref="G105:G116" si="101">G104+F105</f>
        <v>313</v>
      </c>
      <c r="H105" s="323"/>
      <c r="I105" s="296">
        <f t="shared" ref="I105:I116" si="102">IF(($A105&lt;K$4),1,IF(AND($A105&gt;K$12,K$12&gt;0),I104,IF(AND($A105&gt;=K$9,K$9&gt;0),ROUND(I104+K$10,4),IF(AND($A105&gt;=K$6,K$6&gt;0),ROUND(I104+K$7,4),K$3))))</f>
        <v>10.4</v>
      </c>
      <c r="J105" s="121">
        <f t="shared" ref="J105:J116" si="103">IF($A105&lt;K$4, K$2, IF(K$1=0,IF(K$13&gt;0,IF(K$2*K$13&lt;ROUND(J104*I105, 3),K$2*K$13,ROUND(J104*I105, 3)),ROUND(J104*I105, 3)),IF(K$13&gt;0,IF(K$2*K$13&lt;ROUND(K$2*I105, 3),K$2*K$13,ROUND(K$2*I105, 3)),ROUND(K$2*I105, 3))))</f>
        <v>0.104</v>
      </c>
      <c r="K105" s="298">
        <f t="shared" ref="K105:K116" si="104">K104+J105</f>
        <v>3.9880000000000013</v>
      </c>
      <c r="L105" s="329"/>
      <c r="M105" s="169">
        <f t="shared" ref="M105:M116" si="105">ROUND(C105*N105-K105*$O$6,2)</f>
        <v>798</v>
      </c>
      <c r="N105" s="169">
        <f t="shared" ref="N105:N116" si="106">ROUND(ROUND(K105,2)*$O$4,2)</f>
        <v>39.9</v>
      </c>
      <c r="O105" s="219">
        <f t="shared" ref="O105:O116" si="107">ROUND((ROUND(K104,2)*(G105-G104)*$O$4+O104+J105*$O$6),2)</f>
        <v>4235.6000000000004</v>
      </c>
      <c r="P105" s="232">
        <f t="shared" ref="P105:P116" si="108">O105/$O$10</f>
        <v>0.56474666666666673</v>
      </c>
      <c r="Q105" s="129">
        <f t="shared" ref="Q105:Q116" si="109">ROUND(O105/N105,0)</f>
        <v>106</v>
      </c>
      <c r="R105" s="130">
        <f t="shared" ref="R105:R116" si="110">ROUND(Q105/G105,2)</f>
        <v>0.34</v>
      </c>
      <c r="S105" s="134">
        <f t="shared" ref="S105:S116" si="111">Q105+C105</f>
        <v>126</v>
      </c>
      <c r="T105" s="301">
        <f t="shared" ref="T105:T116" si="112">ROUND(S105/G105,2)</f>
        <v>0.4</v>
      </c>
      <c r="U105" s="331"/>
      <c r="V105" s="304">
        <f t="shared" ref="V105:V116" si="113">ROUND(K105*$O$7,2)</f>
        <v>450.64</v>
      </c>
      <c r="W105" s="171">
        <f t="shared" ref="W105:W116" si="114">ROUND(O105+V105,2)</f>
        <v>4686.24</v>
      </c>
      <c r="X105" s="197">
        <f t="shared" ref="X105:X116" si="115">IF(O105&gt;0,ROUND(V105/O105,2),0)</f>
        <v>0.11</v>
      </c>
      <c r="Y105" s="307">
        <f t="shared" ref="Y105:Y116" si="116">IF($O$10&gt;0,ROUND(V105/$O$10,2),0)</f>
        <v>0.06</v>
      </c>
      <c r="Z105" s="333"/>
      <c r="AA105" s="309">
        <f t="shared" ref="AA105:AA116" si="117">IF($O$10&gt;0,ROUND($O$10-W105,2),0)</f>
        <v>2813.76</v>
      </c>
      <c r="AB105" s="195">
        <f t="shared" ref="AB105:AB116" si="118">IF($O$10&gt;0,ROUND(W105/$O$10,2),0)</f>
        <v>0.62</v>
      </c>
      <c r="AC105" s="191">
        <f t="shared" ref="AC105:AC116" si="119">IF(AND(AA105&gt;0,$O$4&gt;0),($O$10-O105-V105*$O$8)/N105,0)</f>
        <v>80.685112781954885</v>
      </c>
      <c r="AD105" s="192">
        <f t="shared" ref="AD105:AD116" si="120">IF(AC105&gt;0,AC105+G105,0)</f>
        <v>393.6851127819549</v>
      </c>
      <c r="AE105" s="174">
        <v>89</v>
      </c>
    </row>
    <row r="106" spans="1:31" ht="15">
      <c r="A106" s="173">
        <v>90</v>
      </c>
      <c r="B106" s="369">
        <f t="shared" si="97"/>
        <v>0</v>
      </c>
      <c r="C106" s="368">
        <f t="shared" si="98"/>
        <v>20</v>
      </c>
      <c r="D106" s="323"/>
      <c r="E106" s="366">
        <f t="shared" si="99"/>
        <v>0</v>
      </c>
      <c r="F106" s="367">
        <f t="shared" si="100"/>
        <v>4</v>
      </c>
      <c r="G106" s="368">
        <f t="shared" si="101"/>
        <v>317</v>
      </c>
      <c r="H106" s="323"/>
      <c r="I106" s="363">
        <f t="shared" si="102"/>
        <v>10.55</v>
      </c>
      <c r="J106" s="364">
        <f t="shared" si="103"/>
        <v>0.106</v>
      </c>
      <c r="K106" s="365">
        <f t="shared" si="104"/>
        <v>4.0940000000000012</v>
      </c>
      <c r="L106" s="329"/>
      <c r="M106" s="356">
        <f t="shared" si="105"/>
        <v>818</v>
      </c>
      <c r="N106" s="356">
        <f t="shared" si="106"/>
        <v>40.9</v>
      </c>
      <c r="O106" s="357">
        <f t="shared" si="107"/>
        <v>4395.2</v>
      </c>
      <c r="P106" s="358">
        <f t="shared" si="108"/>
        <v>0.5860266666666667</v>
      </c>
      <c r="Q106" s="359">
        <f t="shared" si="109"/>
        <v>107</v>
      </c>
      <c r="R106" s="360">
        <f t="shared" si="110"/>
        <v>0.34</v>
      </c>
      <c r="S106" s="361">
        <f t="shared" si="111"/>
        <v>127</v>
      </c>
      <c r="T106" s="362">
        <f t="shared" si="112"/>
        <v>0.4</v>
      </c>
      <c r="U106" s="331"/>
      <c r="V106" s="352">
        <f t="shared" si="113"/>
        <v>462.62</v>
      </c>
      <c r="W106" s="353">
        <f t="shared" si="114"/>
        <v>4857.82</v>
      </c>
      <c r="X106" s="354">
        <f t="shared" si="115"/>
        <v>0.11</v>
      </c>
      <c r="Y106" s="355">
        <f t="shared" si="116"/>
        <v>0.06</v>
      </c>
      <c r="Z106" s="333"/>
      <c r="AA106" s="348">
        <f t="shared" si="117"/>
        <v>2642.18</v>
      </c>
      <c r="AB106" s="349">
        <f t="shared" si="118"/>
        <v>0.65</v>
      </c>
      <c r="AC106" s="350">
        <f t="shared" si="119"/>
        <v>74.780880195599025</v>
      </c>
      <c r="AD106" s="351">
        <f t="shared" si="120"/>
        <v>391.78088019559902</v>
      </c>
      <c r="AE106" s="174">
        <v>90</v>
      </c>
    </row>
    <row r="107" spans="1:31" ht="15">
      <c r="A107" s="173">
        <v>91</v>
      </c>
      <c r="B107" s="118">
        <f t="shared" si="97"/>
        <v>0</v>
      </c>
      <c r="C107" s="290">
        <f t="shared" si="98"/>
        <v>20</v>
      </c>
      <c r="D107" s="323"/>
      <c r="E107" s="293">
        <f t="shared" si="99"/>
        <v>0</v>
      </c>
      <c r="F107" s="116">
        <f t="shared" si="100"/>
        <v>4</v>
      </c>
      <c r="G107" s="295">
        <f t="shared" si="101"/>
        <v>321</v>
      </c>
      <c r="H107" s="323"/>
      <c r="I107" s="296">
        <f t="shared" si="102"/>
        <v>10.7</v>
      </c>
      <c r="J107" s="121">
        <f t="shared" si="103"/>
        <v>0.107</v>
      </c>
      <c r="K107" s="298">
        <f t="shared" si="104"/>
        <v>4.2010000000000014</v>
      </c>
      <c r="L107" s="329"/>
      <c r="M107" s="169">
        <f t="shared" si="105"/>
        <v>840</v>
      </c>
      <c r="N107" s="169">
        <f t="shared" si="106"/>
        <v>42</v>
      </c>
      <c r="O107" s="219">
        <f t="shared" si="107"/>
        <v>4558.8</v>
      </c>
      <c r="P107" s="232">
        <f t="shared" si="108"/>
        <v>0.60784000000000005</v>
      </c>
      <c r="Q107" s="129">
        <f t="shared" si="109"/>
        <v>109</v>
      </c>
      <c r="R107" s="130">
        <f t="shared" si="110"/>
        <v>0.34</v>
      </c>
      <c r="S107" s="134">
        <f t="shared" si="111"/>
        <v>129</v>
      </c>
      <c r="T107" s="301">
        <f t="shared" si="112"/>
        <v>0.4</v>
      </c>
      <c r="U107" s="331"/>
      <c r="V107" s="304">
        <f t="shared" si="113"/>
        <v>474.71</v>
      </c>
      <c r="W107" s="171">
        <f t="shared" si="114"/>
        <v>5033.51</v>
      </c>
      <c r="X107" s="197">
        <f t="shared" si="115"/>
        <v>0.1</v>
      </c>
      <c r="Y107" s="307">
        <f t="shared" si="116"/>
        <v>0.06</v>
      </c>
      <c r="Z107" s="333"/>
      <c r="AA107" s="309">
        <f t="shared" si="117"/>
        <v>2466.4899999999998</v>
      </c>
      <c r="AB107" s="195">
        <f t="shared" si="118"/>
        <v>0.67</v>
      </c>
      <c r="AC107" s="191">
        <f t="shared" si="119"/>
        <v>68.898309523809516</v>
      </c>
      <c r="AD107" s="192">
        <f t="shared" si="120"/>
        <v>389.89830952380953</v>
      </c>
      <c r="AE107" s="174">
        <v>91</v>
      </c>
    </row>
    <row r="108" spans="1:31" ht="15">
      <c r="A108" s="173">
        <v>92</v>
      </c>
      <c r="B108" s="118">
        <f t="shared" si="97"/>
        <v>0</v>
      </c>
      <c r="C108" s="290">
        <f t="shared" si="98"/>
        <v>20</v>
      </c>
      <c r="D108" s="323"/>
      <c r="E108" s="293">
        <f t="shared" si="99"/>
        <v>0</v>
      </c>
      <c r="F108" s="116">
        <f t="shared" si="100"/>
        <v>4</v>
      </c>
      <c r="G108" s="295">
        <f t="shared" si="101"/>
        <v>325</v>
      </c>
      <c r="H108" s="323"/>
      <c r="I108" s="296">
        <f t="shared" si="102"/>
        <v>10.85</v>
      </c>
      <c r="J108" s="121">
        <f t="shared" si="103"/>
        <v>0.109</v>
      </c>
      <c r="K108" s="298">
        <f t="shared" si="104"/>
        <v>4.3100000000000014</v>
      </c>
      <c r="L108" s="329"/>
      <c r="M108" s="169">
        <f t="shared" si="105"/>
        <v>862</v>
      </c>
      <c r="N108" s="169">
        <f t="shared" si="106"/>
        <v>43.1</v>
      </c>
      <c r="O108" s="219">
        <f t="shared" si="107"/>
        <v>4726.8</v>
      </c>
      <c r="P108" s="232">
        <f t="shared" si="108"/>
        <v>0.63024000000000002</v>
      </c>
      <c r="Q108" s="129">
        <f t="shared" si="109"/>
        <v>110</v>
      </c>
      <c r="R108" s="130">
        <f t="shared" si="110"/>
        <v>0.34</v>
      </c>
      <c r="S108" s="134">
        <f t="shared" si="111"/>
        <v>130</v>
      </c>
      <c r="T108" s="301">
        <f t="shared" si="112"/>
        <v>0.4</v>
      </c>
      <c r="U108" s="331"/>
      <c r="V108" s="304">
        <f t="shared" si="113"/>
        <v>487.03</v>
      </c>
      <c r="W108" s="171">
        <f t="shared" si="114"/>
        <v>5213.83</v>
      </c>
      <c r="X108" s="197">
        <f t="shared" si="115"/>
        <v>0.1</v>
      </c>
      <c r="Y108" s="307">
        <f t="shared" si="116"/>
        <v>0.06</v>
      </c>
      <c r="Z108" s="333"/>
      <c r="AA108" s="309">
        <f t="shared" si="117"/>
        <v>2286.17</v>
      </c>
      <c r="AB108" s="195">
        <f t="shared" si="118"/>
        <v>0.7</v>
      </c>
      <c r="AC108" s="191">
        <f t="shared" si="119"/>
        <v>63.213387470997674</v>
      </c>
      <c r="AD108" s="192">
        <f t="shared" si="120"/>
        <v>388.21338747099765</v>
      </c>
      <c r="AE108" s="174">
        <v>92</v>
      </c>
    </row>
    <row r="109" spans="1:31" ht="15">
      <c r="A109" s="173">
        <v>93</v>
      </c>
      <c r="B109" s="118">
        <f t="shared" si="97"/>
        <v>0</v>
      </c>
      <c r="C109" s="290">
        <f t="shared" si="98"/>
        <v>20</v>
      </c>
      <c r="D109" s="323"/>
      <c r="E109" s="293">
        <f t="shared" si="99"/>
        <v>0</v>
      </c>
      <c r="F109" s="116">
        <f t="shared" si="100"/>
        <v>4</v>
      </c>
      <c r="G109" s="295">
        <f t="shared" si="101"/>
        <v>329</v>
      </c>
      <c r="H109" s="323"/>
      <c r="I109" s="296">
        <f t="shared" si="102"/>
        <v>11</v>
      </c>
      <c r="J109" s="121">
        <f t="shared" si="103"/>
        <v>0.11</v>
      </c>
      <c r="K109" s="298">
        <f t="shared" si="104"/>
        <v>4.4200000000000017</v>
      </c>
      <c r="L109" s="329"/>
      <c r="M109" s="169">
        <f t="shared" si="105"/>
        <v>884</v>
      </c>
      <c r="N109" s="169">
        <f t="shared" si="106"/>
        <v>44.2</v>
      </c>
      <c r="O109" s="219">
        <f t="shared" si="107"/>
        <v>4899.2</v>
      </c>
      <c r="P109" s="232">
        <f t="shared" si="108"/>
        <v>0.65322666666666662</v>
      </c>
      <c r="Q109" s="129">
        <f t="shared" si="109"/>
        <v>111</v>
      </c>
      <c r="R109" s="130">
        <f t="shared" si="110"/>
        <v>0.34</v>
      </c>
      <c r="S109" s="134">
        <f t="shared" si="111"/>
        <v>131</v>
      </c>
      <c r="T109" s="301">
        <f t="shared" si="112"/>
        <v>0.4</v>
      </c>
      <c r="U109" s="331"/>
      <c r="V109" s="304">
        <f t="shared" si="113"/>
        <v>499.46</v>
      </c>
      <c r="W109" s="171">
        <f t="shared" si="114"/>
        <v>5398.66</v>
      </c>
      <c r="X109" s="197">
        <f t="shared" si="115"/>
        <v>0.1</v>
      </c>
      <c r="Y109" s="307">
        <f t="shared" si="116"/>
        <v>7.0000000000000007E-2</v>
      </c>
      <c r="Z109" s="333"/>
      <c r="AA109" s="309">
        <f t="shared" si="117"/>
        <v>2101.34</v>
      </c>
      <c r="AB109" s="195">
        <f t="shared" si="118"/>
        <v>0.72</v>
      </c>
      <c r="AC109" s="191">
        <f t="shared" si="119"/>
        <v>57.71162895927602</v>
      </c>
      <c r="AD109" s="192">
        <f t="shared" si="120"/>
        <v>386.71162895927603</v>
      </c>
      <c r="AE109" s="174">
        <v>93</v>
      </c>
    </row>
    <row r="110" spans="1:31" ht="15">
      <c r="A110" s="173">
        <v>94</v>
      </c>
      <c r="B110" s="118">
        <f t="shared" si="97"/>
        <v>0</v>
      </c>
      <c r="C110" s="290">
        <f t="shared" si="98"/>
        <v>20</v>
      </c>
      <c r="D110" s="323"/>
      <c r="E110" s="293">
        <f t="shared" si="99"/>
        <v>0</v>
      </c>
      <c r="F110" s="116">
        <f t="shared" si="100"/>
        <v>4</v>
      </c>
      <c r="G110" s="295">
        <f t="shared" si="101"/>
        <v>333</v>
      </c>
      <c r="H110" s="323"/>
      <c r="I110" s="296">
        <f t="shared" si="102"/>
        <v>11.15</v>
      </c>
      <c r="J110" s="121">
        <f t="shared" si="103"/>
        <v>0.112</v>
      </c>
      <c r="K110" s="298">
        <f t="shared" si="104"/>
        <v>4.5320000000000018</v>
      </c>
      <c r="L110" s="329"/>
      <c r="M110" s="169">
        <f t="shared" si="105"/>
        <v>906</v>
      </c>
      <c r="N110" s="169">
        <f t="shared" si="106"/>
        <v>45.3</v>
      </c>
      <c r="O110" s="219">
        <f t="shared" si="107"/>
        <v>5076</v>
      </c>
      <c r="P110" s="232">
        <f t="shared" si="108"/>
        <v>0.67679999999999996</v>
      </c>
      <c r="Q110" s="129">
        <f t="shared" si="109"/>
        <v>112</v>
      </c>
      <c r="R110" s="130">
        <f t="shared" si="110"/>
        <v>0.34</v>
      </c>
      <c r="S110" s="134">
        <f t="shared" si="111"/>
        <v>132</v>
      </c>
      <c r="T110" s="301">
        <f t="shared" si="112"/>
        <v>0.4</v>
      </c>
      <c r="U110" s="331"/>
      <c r="V110" s="304">
        <f t="shared" si="113"/>
        <v>512.12</v>
      </c>
      <c r="W110" s="171">
        <f t="shared" si="114"/>
        <v>5588.12</v>
      </c>
      <c r="X110" s="197">
        <f t="shared" si="115"/>
        <v>0.1</v>
      </c>
      <c r="Y110" s="307">
        <f t="shared" si="116"/>
        <v>7.0000000000000007E-2</v>
      </c>
      <c r="Z110" s="333"/>
      <c r="AA110" s="309">
        <f t="shared" si="117"/>
        <v>1911.88</v>
      </c>
      <c r="AB110" s="195">
        <f t="shared" si="118"/>
        <v>0.75</v>
      </c>
      <c r="AC110" s="191">
        <f t="shared" si="119"/>
        <v>52.379426048565122</v>
      </c>
      <c r="AD110" s="192">
        <f t="shared" si="120"/>
        <v>385.37942604856511</v>
      </c>
      <c r="AE110" s="174">
        <v>94</v>
      </c>
    </row>
    <row r="111" spans="1:31" ht="15">
      <c r="A111" s="173">
        <v>95</v>
      </c>
      <c r="B111" s="369">
        <f t="shared" si="97"/>
        <v>0</v>
      </c>
      <c r="C111" s="368">
        <f t="shared" si="98"/>
        <v>20</v>
      </c>
      <c r="D111" s="323"/>
      <c r="E111" s="366">
        <f t="shared" si="99"/>
        <v>0</v>
      </c>
      <c r="F111" s="367">
        <f t="shared" si="100"/>
        <v>4</v>
      </c>
      <c r="G111" s="368">
        <f t="shared" si="101"/>
        <v>337</v>
      </c>
      <c r="H111" s="323"/>
      <c r="I111" s="363">
        <f t="shared" si="102"/>
        <v>11.3</v>
      </c>
      <c r="J111" s="364">
        <f t="shared" si="103"/>
        <v>0.113</v>
      </c>
      <c r="K111" s="365">
        <f t="shared" si="104"/>
        <v>4.6450000000000022</v>
      </c>
      <c r="L111" s="329"/>
      <c r="M111" s="356">
        <f t="shared" si="105"/>
        <v>930</v>
      </c>
      <c r="N111" s="356">
        <f t="shared" si="106"/>
        <v>46.5</v>
      </c>
      <c r="O111" s="357">
        <f t="shared" si="107"/>
        <v>5257.2</v>
      </c>
      <c r="P111" s="358">
        <f t="shared" si="108"/>
        <v>0.70096000000000003</v>
      </c>
      <c r="Q111" s="359">
        <f t="shared" si="109"/>
        <v>113</v>
      </c>
      <c r="R111" s="360">
        <f t="shared" si="110"/>
        <v>0.34</v>
      </c>
      <c r="S111" s="361">
        <f t="shared" si="111"/>
        <v>133</v>
      </c>
      <c r="T111" s="362">
        <f t="shared" si="112"/>
        <v>0.39</v>
      </c>
      <c r="U111" s="331"/>
      <c r="V111" s="352">
        <f t="shared" si="113"/>
        <v>524.89</v>
      </c>
      <c r="W111" s="353">
        <f t="shared" si="114"/>
        <v>5782.09</v>
      </c>
      <c r="X111" s="354">
        <f t="shared" si="115"/>
        <v>0.1</v>
      </c>
      <c r="Y111" s="355">
        <f t="shared" si="116"/>
        <v>7.0000000000000007E-2</v>
      </c>
      <c r="Z111" s="333"/>
      <c r="AA111" s="348">
        <f t="shared" si="117"/>
        <v>1717.91</v>
      </c>
      <c r="AB111" s="349">
        <f t="shared" si="118"/>
        <v>0.77</v>
      </c>
      <c r="AC111" s="350">
        <f t="shared" si="119"/>
        <v>47.103462365591398</v>
      </c>
      <c r="AD111" s="351">
        <f t="shared" si="120"/>
        <v>384.10346236559138</v>
      </c>
      <c r="AE111" s="174">
        <v>95</v>
      </c>
    </row>
    <row r="112" spans="1:31" ht="15">
      <c r="A112" s="173">
        <v>96</v>
      </c>
      <c r="B112" s="118">
        <f t="shared" si="97"/>
        <v>0</v>
      </c>
      <c r="C112" s="290">
        <f t="shared" si="98"/>
        <v>20</v>
      </c>
      <c r="D112" s="323"/>
      <c r="E112" s="293">
        <f t="shared" si="99"/>
        <v>0</v>
      </c>
      <c r="F112" s="116">
        <f t="shared" si="100"/>
        <v>4</v>
      </c>
      <c r="G112" s="295">
        <f t="shared" si="101"/>
        <v>341</v>
      </c>
      <c r="H112" s="323"/>
      <c r="I112" s="296">
        <f t="shared" si="102"/>
        <v>11.45</v>
      </c>
      <c r="J112" s="121">
        <f t="shared" si="103"/>
        <v>0.115</v>
      </c>
      <c r="K112" s="298">
        <f t="shared" si="104"/>
        <v>4.7600000000000025</v>
      </c>
      <c r="L112" s="329"/>
      <c r="M112" s="169">
        <f t="shared" si="105"/>
        <v>952</v>
      </c>
      <c r="N112" s="169">
        <f t="shared" si="106"/>
        <v>47.6</v>
      </c>
      <c r="O112" s="219">
        <f t="shared" si="107"/>
        <v>5443.2</v>
      </c>
      <c r="P112" s="232">
        <f t="shared" si="108"/>
        <v>0.72575999999999996</v>
      </c>
      <c r="Q112" s="129">
        <f t="shared" si="109"/>
        <v>114</v>
      </c>
      <c r="R112" s="130">
        <f t="shared" si="110"/>
        <v>0.33</v>
      </c>
      <c r="S112" s="134">
        <f t="shared" si="111"/>
        <v>134</v>
      </c>
      <c r="T112" s="301">
        <f t="shared" si="112"/>
        <v>0.39</v>
      </c>
      <c r="U112" s="331"/>
      <c r="V112" s="304">
        <f t="shared" si="113"/>
        <v>537.88</v>
      </c>
      <c r="W112" s="171">
        <f t="shared" si="114"/>
        <v>5981.08</v>
      </c>
      <c r="X112" s="197">
        <f t="shared" si="115"/>
        <v>0.1</v>
      </c>
      <c r="Y112" s="307">
        <f t="shared" si="116"/>
        <v>7.0000000000000007E-2</v>
      </c>
      <c r="Z112" s="333"/>
      <c r="AA112" s="309">
        <f t="shared" si="117"/>
        <v>1518.92</v>
      </c>
      <c r="AB112" s="195">
        <f t="shared" si="118"/>
        <v>0.8</v>
      </c>
      <c r="AC112" s="191">
        <f t="shared" si="119"/>
        <v>42.080084033613446</v>
      </c>
      <c r="AD112" s="192">
        <f t="shared" si="120"/>
        <v>383.08008403361345</v>
      </c>
      <c r="AE112" s="174">
        <v>96</v>
      </c>
    </row>
    <row r="113" spans="1:31" ht="15">
      <c r="A113" s="173">
        <v>97</v>
      </c>
      <c r="B113" s="118">
        <f t="shared" si="97"/>
        <v>0</v>
      </c>
      <c r="C113" s="290">
        <f t="shared" si="98"/>
        <v>20</v>
      </c>
      <c r="D113" s="323"/>
      <c r="E113" s="293">
        <f t="shared" si="99"/>
        <v>0</v>
      </c>
      <c r="F113" s="116">
        <f t="shared" si="100"/>
        <v>4</v>
      </c>
      <c r="G113" s="295">
        <f t="shared" si="101"/>
        <v>345</v>
      </c>
      <c r="H113" s="323"/>
      <c r="I113" s="296">
        <f t="shared" si="102"/>
        <v>11.6</v>
      </c>
      <c r="J113" s="121">
        <f t="shared" si="103"/>
        <v>0.11600000000000001</v>
      </c>
      <c r="K113" s="298">
        <f t="shared" si="104"/>
        <v>4.8760000000000021</v>
      </c>
      <c r="L113" s="329"/>
      <c r="M113" s="169">
        <f t="shared" si="105"/>
        <v>976</v>
      </c>
      <c r="N113" s="169">
        <f t="shared" si="106"/>
        <v>48.8</v>
      </c>
      <c r="O113" s="219">
        <f t="shared" si="107"/>
        <v>5633.6</v>
      </c>
      <c r="P113" s="232">
        <f t="shared" si="108"/>
        <v>0.75114666666666674</v>
      </c>
      <c r="Q113" s="129">
        <f t="shared" si="109"/>
        <v>115</v>
      </c>
      <c r="R113" s="130">
        <f t="shared" si="110"/>
        <v>0.33</v>
      </c>
      <c r="S113" s="134">
        <f t="shared" si="111"/>
        <v>135</v>
      </c>
      <c r="T113" s="301">
        <f t="shared" si="112"/>
        <v>0.39</v>
      </c>
      <c r="U113" s="331"/>
      <c r="V113" s="304">
        <f t="shared" si="113"/>
        <v>550.99</v>
      </c>
      <c r="W113" s="171">
        <f t="shared" si="114"/>
        <v>6184.59</v>
      </c>
      <c r="X113" s="197">
        <f t="shared" si="115"/>
        <v>0.1</v>
      </c>
      <c r="Y113" s="307">
        <f t="shared" si="116"/>
        <v>7.0000000000000007E-2</v>
      </c>
      <c r="Z113" s="333"/>
      <c r="AA113" s="309">
        <f t="shared" si="117"/>
        <v>1315.41</v>
      </c>
      <c r="AB113" s="195">
        <f t="shared" si="118"/>
        <v>0.82</v>
      </c>
      <c r="AC113" s="191">
        <f t="shared" si="119"/>
        <v>37.116823770491798</v>
      </c>
      <c r="AD113" s="192">
        <f t="shared" si="120"/>
        <v>382.11682377049181</v>
      </c>
      <c r="AE113" s="174">
        <v>97</v>
      </c>
    </row>
    <row r="114" spans="1:31" ht="15">
      <c r="A114" s="173">
        <v>98</v>
      </c>
      <c r="B114" s="118">
        <f t="shared" si="97"/>
        <v>0</v>
      </c>
      <c r="C114" s="290">
        <f t="shared" si="98"/>
        <v>20</v>
      </c>
      <c r="D114" s="323"/>
      <c r="E114" s="293">
        <f t="shared" si="99"/>
        <v>0</v>
      </c>
      <c r="F114" s="116">
        <f t="shared" si="100"/>
        <v>4</v>
      </c>
      <c r="G114" s="295">
        <f t="shared" si="101"/>
        <v>349</v>
      </c>
      <c r="H114" s="323"/>
      <c r="I114" s="296">
        <f t="shared" si="102"/>
        <v>11.75</v>
      </c>
      <c r="J114" s="121">
        <f t="shared" si="103"/>
        <v>0.11799999999999999</v>
      </c>
      <c r="K114" s="298">
        <f t="shared" si="104"/>
        <v>4.9940000000000024</v>
      </c>
      <c r="L114" s="329"/>
      <c r="M114" s="169">
        <f t="shared" si="105"/>
        <v>998</v>
      </c>
      <c r="N114" s="169">
        <f t="shared" si="106"/>
        <v>49.9</v>
      </c>
      <c r="O114" s="219">
        <f t="shared" si="107"/>
        <v>5828.8</v>
      </c>
      <c r="P114" s="232">
        <f t="shared" si="108"/>
        <v>0.77717333333333338</v>
      </c>
      <c r="Q114" s="129">
        <f t="shared" si="109"/>
        <v>117</v>
      </c>
      <c r="R114" s="130">
        <f t="shared" si="110"/>
        <v>0.34</v>
      </c>
      <c r="S114" s="134">
        <f t="shared" si="111"/>
        <v>137</v>
      </c>
      <c r="T114" s="301">
        <f t="shared" si="112"/>
        <v>0.39</v>
      </c>
      <c r="U114" s="331"/>
      <c r="V114" s="304">
        <f t="shared" si="113"/>
        <v>564.32000000000005</v>
      </c>
      <c r="W114" s="171">
        <f t="shared" si="114"/>
        <v>6393.12</v>
      </c>
      <c r="X114" s="197">
        <f t="shared" si="115"/>
        <v>0.1</v>
      </c>
      <c r="Y114" s="307">
        <f t="shared" si="116"/>
        <v>0.08</v>
      </c>
      <c r="Z114" s="333"/>
      <c r="AA114" s="309">
        <f t="shared" si="117"/>
        <v>1106.8800000000001</v>
      </c>
      <c r="AB114" s="195">
        <f t="shared" si="118"/>
        <v>0.85</v>
      </c>
      <c r="AC114" s="191">
        <f t="shared" si="119"/>
        <v>32.360080160320635</v>
      </c>
      <c r="AD114" s="192">
        <f t="shared" si="120"/>
        <v>381.36008016032065</v>
      </c>
      <c r="AE114" s="174">
        <v>98</v>
      </c>
    </row>
    <row r="115" spans="1:31" ht="15">
      <c r="A115" s="173">
        <v>99</v>
      </c>
      <c r="B115" s="118">
        <f t="shared" si="97"/>
        <v>0</v>
      </c>
      <c r="C115" s="290">
        <f t="shared" si="98"/>
        <v>20</v>
      </c>
      <c r="D115" s="323"/>
      <c r="E115" s="293">
        <f t="shared" si="99"/>
        <v>0</v>
      </c>
      <c r="F115" s="116">
        <f t="shared" si="100"/>
        <v>4</v>
      </c>
      <c r="G115" s="295">
        <f t="shared" si="101"/>
        <v>353</v>
      </c>
      <c r="H115" s="323"/>
      <c r="I115" s="296">
        <f t="shared" si="102"/>
        <v>11.9</v>
      </c>
      <c r="J115" s="121">
        <f t="shared" si="103"/>
        <v>0.11899999999999999</v>
      </c>
      <c r="K115" s="298">
        <f t="shared" si="104"/>
        <v>5.1130000000000022</v>
      </c>
      <c r="L115" s="329"/>
      <c r="M115" s="169">
        <f t="shared" si="105"/>
        <v>1022</v>
      </c>
      <c r="N115" s="169">
        <f t="shared" si="106"/>
        <v>51.1</v>
      </c>
      <c r="O115" s="219">
        <f t="shared" si="107"/>
        <v>6028.4</v>
      </c>
      <c r="P115" s="232">
        <f t="shared" si="108"/>
        <v>0.80378666666666665</v>
      </c>
      <c r="Q115" s="129">
        <f t="shared" si="109"/>
        <v>118</v>
      </c>
      <c r="R115" s="130">
        <f t="shared" si="110"/>
        <v>0.33</v>
      </c>
      <c r="S115" s="134">
        <f t="shared" si="111"/>
        <v>138</v>
      </c>
      <c r="T115" s="301">
        <f t="shared" si="112"/>
        <v>0.39</v>
      </c>
      <c r="U115" s="331"/>
      <c r="V115" s="304">
        <f t="shared" si="113"/>
        <v>577.77</v>
      </c>
      <c r="W115" s="171">
        <f t="shared" si="114"/>
        <v>6606.17</v>
      </c>
      <c r="X115" s="197">
        <f t="shared" si="115"/>
        <v>0.1</v>
      </c>
      <c r="Y115" s="307">
        <f t="shared" si="116"/>
        <v>0.08</v>
      </c>
      <c r="Z115" s="333"/>
      <c r="AA115" s="309">
        <f t="shared" si="117"/>
        <v>893.83</v>
      </c>
      <c r="AB115" s="195">
        <f t="shared" si="118"/>
        <v>0.88</v>
      </c>
      <c r="AC115" s="191">
        <f t="shared" si="119"/>
        <v>27.667769080234841</v>
      </c>
      <c r="AD115" s="192">
        <f t="shared" si="120"/>
        <v>380.66776908023485</v>
      </c>
      <c r="AE115" s="174">
        <v>99</v>
      </c>
    </row>
    <row r="116" spans="1:31" s="401" customFormat="1" ht="15">
      <c r="A116" s="373">
        <v>100</v>
      </c>
      <c r="B116" s="374">
        <f t="shared" si="97"/>
        <v>0</v>
      </c>
      <c r="C116" s="375">
        <f t="shared" si="98"/>
        <v>20</v>
      </c>
      <c r="D116" s="376"/>
      <c r="E116" s="377">
        <f t="shared" si="99"/>
        <v>0</v>
      </c>
      <c r="F116" s="378">
        <f t="shared" si="100"/>
        <v>4</v>
      </c>
      <c r="G116" s="375">
        <f t="shared" si="101"/>
        <v>357</v>
      </c>
      <c r="H116" s="376"/>
      <c r="I116" s="379">
        <f t="shared" si="102"/>
        <v>601.9</v>
      </c>
      <c r="J116" s="380">
        <f t="shared" si="103"/>
        <v>6.0190000000000001</v>
      </c>
      <c r="K116" s="381">
        <f t="shared" si="104"/>
        <v>11.132000000000001</v>
      </c>
      <c r="L116" s="382"/>
      <c r="M116" s="383">
        <f t="shared" si="105"/>
        <v>2226</v>
      </c>
      <c r="N116" s="383">
        <f t="shared" si="106"/>
        <v>111.3</v>
      </c>
      <c r="O116" s="384">
        <f t="shared" si="107"/>
        <v>6232.8</v>
      </c>
      <c r="P116" s="385">
        <f t="shared" si="108"/>
        <v>0.83104</v>
      </c>
      <c r="Q116" s="386">
        <f t="shared" si="109"/>
        <v>56</v>
      </c>
      <c r="R116" s="387">
        <f t="shared" si="110"/>
        <v>0.16</v>
      </c>
      <c r="S116" s="388">
        <f t="shared" si="111"/>
        <v>76</v>
      </c>
      <c r="T116" s="389">
        <f t="shared" si="112"/>
        <v>0.21</v>
      </c>
      <c r="U116" s="390"/>
      <c r="V116" s="391">
        <f t="shared" si="113"/>
        <v>1257.92</v>
      </c>
      <c r="W116" s="392">
        <f t="shared" si="114"/>
        <v>7490.72</v>
      </c>
      <c r="X116" s="393">
        <f t="shared" si="115"/>
        <v>0.2</v>
      </c>
      <c r="Y116" s="394">
        <f t="shared" si="116"/>
        <v>0.17</v>
      </c>
      <c r="Z116" s="395"/>
      <c r="AA116" s="396">
        <f t="shared" si="117"/>
        <v>9.2799999999999994</v>
      </c>
      <c r="AB116" s="397">
        <f t="shared" si="118"/>
        <v>1</v>
      </c>
      <c r="AC116" s="398">
        <f t="shared" si="119"/>
        <v>10.255238095238095</v>
      </c>
      <c r="AD116" s="399">
        <f t="shared" si="120"/>
        <v>367.2552380952381</v>
      </c>
      <c r="AE116" s="400">
        <v>100</v>
      </c>
    </row>
    <row r="117" spans="1:31" ht="15">
      <c r="A117" s="173">
        <v>101</v>
      </c>
      <c r="B117" s="369">
        <f t="shared" ref="B117:B180" si="121">IF(AND($A117&gt;=C$9,C$9&gt;0),0,IF(AND($A117&gt;=C$6,C$6&gt;0),C$7,0))</f>
        <v>0</v>
      </c>
      <c r="C117" s="368">
        <f t="shared" ref="C117:C180" si="122">IF(AND($A117&gt;=C$9,C$9&gt;0),C$10,C116+B117)</f>
        <v>20</v>
      </c>
      <c r="D117" s="323"/>
      <c r="E117" s="366">
        <f t="shared" ref="E117:E180" si="123">IF(OR($A117&lt;2,AND(G$12&gt;0,$A117&gt;G$12)),0,IF(AND($A117&gt;=G$9,G$9&gt;0),G$10,IF(AND($A117&gt;=G$6,G$6&gt;0),G$7,0)))</f>
        <v>0</v>
      </c>
      <c r="F117" s="367">
        <f t="shared" ref="F117:F180" si="124">F116+E117</f>
        <v>4</v>
      </c>
      <c r="G117" s="368">
        <f t="shared" ref="G117:G180" si="125">G116+F117</f>
        <v>361</v>
      </c>
      <c r="H117" s="323"/>
      <c r="I117" s="363">
        <f t="shared" ref="I117:I180" si="126">IF(($A117&lt;K$4),1,IF(AND($A117&gt;K$12,K$12&gt;0),I116,IF(AND($A117&gt;=K$9,K$9&gt;0),ROUND(I116+K$10,4),IF(AND($A117&gt;=K$6,K$6&gt;0),ROUND(I116+K$7,4),K$3))))</f>
        <v>1191.9000000000001</v>
      </c>
      <c r="J117" s="364">
        <f t="shared" ref="J117:J180" si="127">IF($A117&lt;K$4, K$2, IF(K$1=0,IF(K$13&gt;0,IF(K$2*K$13&lt;ROUND(J116*I117, 3),K$2*K$13,ROUND(J116*I117, 3)),ROUND(J116*I117, 3)),IF(K$13&gt;0,IF(K$2*K$13&lt;ROUND(K$2*I117, 3),K$2*K$13,ROUND(K$2*I117, 3)),ROUND(K$2*I117, 3))))</f>
        <v>11.919</v>
      </c>
      <c r="K117" s="365">
        <f t="shared" ref="K117:K180" si="128">K116+J117</f>
        <v>23.051000000000002</v>
      </c>
      <c r="L117" s="329"/>
      <c r="M117" s="356">
        <f t="shared" ref="M117:M180" si="129">ROUND(C117*N117-K117*$O$6,2)</f>
        <v>4610</v>
      </c>
      <c r="N117" s="356">
        <f t="shared" ref="N117:N180" si="130">ROUND(ROUND(K117,2)*$O$4,2)</f>
        <v>230.5</v>
      </c>
      <c r="O117" s="357">
        <f t="shared" ref="O117:O180" si="131">ROUND((ROUND(K116,2)*(G117-G116)*$O$4+O116+J117*$O$6),2)</f>
        <v>6678</v>
      </c>
      <c r="P117" s="358">
        <f t="shared" ref="P117:P180" si="132">O117/$O$10</f>
        <v>0.89039999999999997</v>
      </c>
      <c r="Q117" s="359">
        <f t="shared" ref="Q117:Q180" si="133">ROUND(O117/N117,0)</f>
        <v>29</v>
      </c>
      <c r="R117" s="360">
        <f t="shared" ref="R117:R180" si="134">ROUND(Q117/G117,2)</f>
        <v>0.08</v>
      </c>
      <c r="S117" s="361">
        <f t="shared" ref="S117:S180" si="135">Q117+C117</f>
        <v>49</v>
      </c>
      <c r="T117" s="362">
        <f t="shared" ref="T117:T180" si="136">ROUND(S117/G117,2)</f>
        <v>0.14000000000000001</v>
      </c>
      <c r="U117" s="331"/>
      <c r="V117" s="352">
        <f t="shared" ref="V117:V180" si="137">ROUND(K117*$O$7,2)</f>
        <v>2604.7600000000002</v>
      </c>
      <c r="W117" s="353">
        <f t="shared" ref="W117:W180" si="138">ROUND(O117+V117,2)</f>
        <v>9282.76</v>
      </c>
      <c r="X117" s="354">
        <f t="shared" ref="X117:X180" si="139">IF(O117&gt;0,ROUND(V117/O117,2),0)</f>
        <v>0.39</v>
      </c>
      <c r="Y117" s="355">
        <f t="shared" ref="Y117:Y180" si="140">IF($O$10&gt;0,ROUND(V117/$O$10,2),0)</f>
        <v>0.35</v>
      </c>
      <c r="Z117" s="333"/>
      <c r="AA117" s="348">
        <f t="shared" ref="AA117:AA180" si="141">IF($O$10&gt;0,ROUND($O$10-W117,2),0)</f>
        <v>-1782.76</v>
      </c>
      <c r="AB117" s="349">
        <f t="shared" ref="AB117:AB180" si="142">IF($O$10&gt;0,ROUND(W117/$O$10,2),0)</f>
        <v>1.24</v>
      </c>
      <c r="AC117" s="350">
        <f t="shared" ref="AC117:AC180" si="143">IF(AND(AA117&gt;0,$O$4&gt;0),($O$10-O117-V117*$O$8)/N117,0)</f>
        <v>0</v>
      </c>
      <c r="AD117" s="351">
        <f t="shared" ref="AD117:AD180" si="144">IF(AC117&gt;0,AC117+G117,0)</f>
        <v>0</v>
      </c>
      <c r="AE117" s="174">
        <v>101</v>
      </c>
    </row>
    <row r="118" spans="1:31" ht="15">
      <c r="A118" s="173">
        <v>102</v>
      </c>
      <c r="B118" s="369">
        <f t="shared" si="121"/>
        <v>0</v>
      </c>
      <c r="C118" s="368">
        <f t="shared" si="122"/>
        <v>20</v>
      </c>
      <c r="D118" s="323"/>
      <c r="E118" s="366">
        <f t="shared" si="123"/>
        <v>0</v>
      </c>
      <c r="F118" s="367">
        <f t="shared" si="124"/>
        <v>4</v>
      </c>
      <c r="G118" s="368">
        <f t="shared" si="125"/>
        <v>365</v>
      </c>
      <c r="H118" s="323"/>
      <c r="I118" s="363">
        <f t="shared" si="126"/>
        <v>1781.9</v>
      </c>
      <c r="J118" s="364">
        <f t="shared" si="127"/>
        <v>17.818999999999999</v>
      </c>
      <c r="K118" s="365">
        <f t="shared" si="128"/>
        <v>40.870000000000005</v>
      </c>
      <c r="L118" s="329"/>
      <c r="M118" s="356">
        <f t="shared" si="129"/>
        <v>8174</v>
      </c>
      <c r="N118" s="356">
        <f t="shared" si="130"/>
        <v>408.7</v>
      </c>
      <c r="O118" s="357">
        <f t="shared" si="131"/>
        <v>7600</v>
      </c>
      <c r="P118" s="358">
        <f t="shared" si="132"/>
        <v>1.0133333333333334</v>
      </c>
      <c r="Q118" s="359">
        <f t="shared" si="133"/>
        <v>19</v>
      </c>
      <c r="R118" s="360">
        <f t="shared" si="134"/>
        <v>0.05</v>
      </c>
      <c r="S118" s="361">
        <f t="shared" si="135"/>
        <v>39</v>
      </c>
      <c r="T118" s="362">
        <f t="shared" si="136"/>
        <v>0.11</v>
      </c>
      <c r="U118" s="331"/>
      <c r="V118" s="352">
        <f t="shared" si="137"/>
        <v>4618.3100000000004</v>
      </c>
      <c r="W118" s="353">
        <f t="shared" si="138"/>
        <v>12218.31</v>
      </c>
      <c r="X118" s="354">
        <f t="shared" si="139"/>
        <v>0.61</v>
      </c>
      <c r="Y118" s="355">
        <f t="shared" si="140"/>
        <v>0.62</v>
      </c>
      <c r="Z118" s="333"/>
      <c r="AA118" s="348">
        <f t="shared" si="141"/>
        <v>-4718.3100000000004</v>
      </c>
      <c r="AB118" s="349">
        <f t="shared" si="142"/>
        <v>1.63</v>
      </c>
      <c r="AC118" s="350">
        <f t="shared" si="143"/>
        <v>0</v>
      </c>
      <c r="AD118" s="351">
        <f t="shared" si="144"/>
        <v>0</v>
      </c>
      <c r="AE118" s="174">
        <v>102</v>
      </c>
    </row>
    <row r="119" spans="1:31" ht="15">
      <c r="A119" s="173">
        <v>103</v>
      </c>
      <c r="B119" s="369">
        <f t="shared" si="121"/>
        <v>0</v>
      </c>
      <c r="C119" s="368">
        <f t="shared" si="122"/>
        <v>20</v>
      </c>
      <c r="D119" s="323"/>
      <c r="E119" s="366">
        <f t="shared" si="123"/>
        <v>0</v>
      </c>
      <c r="F119" s="367">
        <f t="shared" si="124"/>
        <v>4</v>
      </c>
      <c r="G119" s="368">
        <f t="shared" si="125"/>
        <v>369</v>
      </c>
      <c r="H119" s="323"/>
      <c r="I119" s="363">
        <f t="shared" si="126"/>
        <v>2371.9</v>
      </c>
      <c r="J119" s="364">
        <f t="shared" si="127"/>
        <v>23.719000000000001</v>
      </c>
      <c r="K119" s="365">
        <f t="shared" si="128"/>
        <v>64.588999999999999</v>
      </c>
      <c r="L119" s="329"/>
      <c r="M119" s="356">
        <f t="shared" si="129"/>
        <v>12918</v>
      </c>
      <c r="N119" s="356">
        <f t="shared" si="130"/>
        <v>645.9</v>
      </c>
      <c r="O119" s="357">
        <f t="shared" si="131"/>
        <v>9234.7999999999993</v>
      </c>
      <c r="P119" s="358">
        <f t="shared" si="132"/>
        <v>1.2313066666666665</v>
      </c>
      <c r="Q119" s="359">
        <f t="shared" si="133"/>
        <v>14</v>
      </c>
      <c r="R119" s="360">
        <f t="shared" si="134"/>
        <v>0.04</v>
      </c>
      <c r="S119" s="361">
        <f t="shared" si="135"/>
        <v>34</v>
      </c>
      <c r="T119" s="362">
        <f t="shared" si="136"/>
        <v>0.09</v>
      </c>
      <c r="U119" s="331"/>
      <c r="V119" s="352">
        <f t="shared" si="137"/>
        <v>7298.56</v>
      </c>
      <c r="W119" s="353">
        <f t="shared" si="138"/>
        <v>16533.36</v>
      </c>
      <c r="X119" s="354">
        <f t="shared" si="139"/>
        <v>0.79</v>
      </c>
      <c r="Y119" s="355">
        <f t="shared" si="140"/>
        <v>0.97</v>
      </c>
      <c r="Z119" s="333"/>
      <c r="AA119" s="348">
        <f t="shared" si="141"/>
        <v>-9033.36</v>
      </c>
      <c r="AB119" s="349">
        <f t="shared" si="142"/>
        <v>2.2000000000000002</v>
      </c>
      <c r="AC119" s="350">
        <f t="shared" si="143"/>
        <v>0</v>
      </c>
      <c r="AD119" s="351">
        <f t="shared" si="144"/>
        <v>0</v>
      </c>
      <c r="AE119" s="174">
        <v>103</v>
      </c>
    </row>
    <row r="120" spans="1:31" ht="15">
      <c r="A120" s="173">
        <v>104</v>
      </c>
      <c r="B120" s="369">
        <f t="shared" si="121"/>
        <v>0</v>
      </c>
      <c r="C120" s="368">
        <f t="shared" si="122"/>
        <v>20</v>
      </c>
      <c r="D120" s="323"/>
      <c r="E120" s="366">
        <f t="shared" si="123"/>
        <v>0</v>
      </c>
      <c r="F120" s="367">
        <f t="shared" si="124"/>
        <v>4</v>
      </c>
      <c r="G120" s="368">
        <f t="shared" si="125"/>
        <v>373</v>
      </c>
      <c r="H120" s="323"/>
      <c r="I120" s="363">
        <f t="shared" si="126"/>
        <v>2961.9</v>
      </c>
      <c r="J120" s="364">
        <f t="shared" si="127"/>
        <v>29.619</v>
      </c>
      <c r="K120" s="365">
        <f t="shared" si="128"/>
        <v>94.207999999999998</v>
      </c>
      <c r="L120" s="329"/>
      <c r="M120" s="356">
        <f t="shared" si="129"/>
        <v>18842</v>
      </c>
      <c r="N120" s="356">
        <f t="shared" si="130"/>
        <v>942.1</v>
      </c>
      <c r="O120" s="357">
        <f t="shared" si="131"/>
        <v>11818.4</v>
      </c>
      <c r="P120" s="358">
        <f t="shared" si="132"/>
        <v>1.5757866666666667</v>
      </c>
      <c r="Q120" s="359">
        <f t="shared" si="133"/>
        <v>13</v>
      </c>
      <c r="R120" s="360">
        <f t="shared" si="134"/>
        <v>0.03</v>
      </c>
      <c r="S120" s="361">
        <f t="shared" si="135"/>
        <v>33</v>
      </c>
      <c r="T120" s="362">
        <f t="shared" si="136"/>
        <v>0.09</v>
      </c>
      <c r="U120" s="331"/>
      <c r="V120" s="352">
        <f t="shared" si="137"/>
        <v>10645.5</v>
      </c>
      <c r="W120" s="353">
        <f t="shared" si="138"/>
        <v>22463.9</v>
      </c>
      <c r="X120" s="354">
        <f t="shared" si="139"/>
        <v>0.9</v>
      </c>
      <c r="Y120" s="355">
        <f t="shared" si="140"/>
        <v>1.42</v>
      </c>
      <c r="Z120" s="333"/>
      <c r="AA120" s="348">
        <f t="shared" si="141"/>
        <v>-14963.9</v>
      </c>
      <c r="AB120" s="349">
        <f t="shared" si="142"/>
        <v>3</v>
      </c>
      <c r="AC120" s="350">
        <f t="shared" si="143"/>
        <v>0</v>
      </c>
      <c r="AD120" s="351">
        <f t="shared" si="144"/>
        <v>0</v>
      </c>
      <c r="AE120" s="174">
        <v>104</v>
      </c>
    </row>
    <row r="121" spans="1:31" ht="15">
      <c r="A121" s="173">
        <v>105</v>
      </c>
      <c r="B121" s="369">
        <f t="shared" si="121"/>
        <v>0</v>
      </c>
      <c r="C121" s="368">
        <f t="shared" si="122"/>
        <v>20</v>
      </c>
      <c r="D121" s="323"/>
      <c r="E121" s="366">
        <f t="shared" si="123"/>
        <v>0</v>
      </c>
      <c r="F121" s="367">
        <f t="shared" si="124"/>
        <v>4</v>
      </c>
      <c r="G121" s="368">
        <f t="shared" si="125"/>
        <v>377</v>
      </c>
      <c r="H121" s="323"/>
      <c r="I121" s="363">
        <f t="shared" si="126"/>
        <v>3551.9</v>
      </c>
      <c r="J121" s="364">
        <f t="shared" si="127"/>
        <v>35.518999999999998</v>
      </c>
      <c r="K121" s="365">
        <f t="shared" si="128"/>
        <v>129.727</v>
      </c>
      <c r="L121" s="329"/>
      <c r="M121" s="356">
        <f t="shared" si="129"/>
        <v>25946</v>
      </c>
      <c r="N121" s="356">
        <f t="shared" si="130"/>
        <v>1297.3</v>
      </c>
      <c r="O121" s="357">
        <f t="shared" si="131"/>
        <v>15586.8</v>
      </c>
      <c r="P121" s="358">
        <f t="shared" si="132"/>
        <v>2.0782400000000001</v>
      </c>
      <c r="Q121" s="359">
        <f t="shared" si="133"/>
        <v>12</v>
      </c>
      <c r="R121" s="360">
        <f t="shared" si="134"/>
        <v>0.03</v>
      </c>
      <c r="S121" s="361">
        <f t="shared" si="135"/>
        <v>32</v>
      </c>
      <c r="T121" s="362">
        <f t="shared" si="136"/>
        <v>0.08</v>
      </c>
      <c r="U121" s="331"/>
      <c r="V121" s="352">
        <f t="shared" si="137"/>
        <v>14659.15</v>
      </c>
      <c r="W121" s="353">
        <f t="shared" si="138"/>
        <v>30245.95</v>
      </c>
      <c r="X121" s="354">
        <f t="shared" si="139"/>
        <v>0.94</v>
      </c>
      <c r="Y121" s="355">
        <f t="shared" si="140"/>
        <v>1.95</v>
      </c>
      <c r="Z121" s="333"/>
      <c r="AA121" s="348">
        <f t="shared" si="141"/>
        <v>-22745.95</v>
      </c>
      <c r="AB121" s="349">
        <f t="shared" si="142"/>
        <v>4.03</v>
      </c>
      <c r="AC121" s="350">
        <f t="shared" si="143"/>
        <v>0</v>
      </c>
      <c r="AD121" s="351">
        <f t="shared" si="144"/>
        <v>0</v>
      </c>
      <c r="AE121" s="174">
        <v>105</v>
      </c>
    </row>
    <row r="122" spans="1:31" ht="15">
      <c r="A122" s="173">
        <v>106</v>
      </c>
      <c r="B122" s="369">
        <f t="shared" si="121"/>
        <v>0</v>
      </c>
      <c r="C122" s="368">
        <f t="shared" si="122"/>
        <v>20</v>
      </c>
      <c r="D122" s="323"/>
      <c r="E122" s="366">
        <f t="shared" si="123"/>
        <v>0</v>
      </c>
      <c r="F122" s="367">
        <f t="shared" si="124"/>
        <v>4</v>
      </c>
      <c r="G122" s="368">
        <f t="shared" si="125"/>
        <v>381</v>
      </c>
      <c r="H122" s="323"/>
      <c r="I122" s="363">
        <f t="shared" si="126"/>
        <v>4141.8999999999996</v>
      </c>
      <c r="J122" s="364">
        <f t="shared" si="127"/>
        <v>41.418999999999997</v>
      </c>
      <c r="K122" s="365">
        <f t="shared" si="128"/>
        <v>171.14600000000002</v>
      </c>
      <c r="L122" s="329"/>
      <c r="M122" s="356">
        <f t="shared" si="129"/>
        <v>34230</v>
      </c>
      <c r="N122" s="356">
        <f t="shared" si="130"/>
        <v>1711.5</v>
      </c>
      <c r="O122" s="357">
        <f t="shared" si="131"/>
        <v>20776</v>
      </c>
      <c r="P122" s="358">
        <f t="shared" si="132"/>
        <v>2.7701333333333333</v>
      </c>
      <c r="Q122" s="359">
        <f t="shared" si="133"/>
        <v>12</v>
      </c>
      <c r="R122" s="360">
        <f t="shared" si="134"/>
        <v>0.03</v>
      </c>
      <c r="S122" s="361">
        <f t="shared" si="135"/>
        <v>32</v>
      </c>
      <c r="T122" s="362">
        <f t="shared" si="136"/>
        <v>0.08</v>
      </c>
      <c r="U122" s="331"/>
      <c r="V122" s="352">
        <f t="shared" si="137"/>
        <v>19339.5</v>
      </c>
      <c r="W122" s="353">
        <f t="shared" si="138"/>
        <v>40115.5</v>
      </c>
      <c r="X122" s="354">
        <f t="shared" si="139"/>
        <v>0.93</v>
      </c>
      <c r="Y122" s="355">
        <f t="shared" si="140"/>
        <v>2.58</v>
      </c>
      <c r="Z122" s="333"/>
      <c r="AA122" s="348">
        <f t="shared" si="141"/>
        <v>-32615.5</v>
      </c>
      <c r="AB122" s="349">
        <f t="shared" si="142"/>
        <v>5.35</v>
      </c>
      <c r="AC122" s="350">
        <f t="shared" si="143"/>
        <v>0</v>
      </c>
      <c r="AD122" s="351">
        <f t="shared" si="144"/>
        <v>0</v>
      </c>
      <c r="AE122" s="174">
        <v>106</v>
      </c>
    </row>
    <row r="123" spans="1:31" ht="15">
      <c r="A123" s="173">
        <v>107</v>
      </c>
      <c r="B123" s="369">
        <f t="shared" si="121"/>
        <v>0</v>
      </c>
      <c r="C123" s="368">
        <f t="shared" si="122"/>
        <v>20</v>
      </c>
      <c r="D123" s="323"/>
      <c r="E123" s="366">
        <f t="shared" si="123"/>
        <v>0</v>
      </c>
      <c r="F123" s="367">
        <f t="shared" si="124"/>
        <v>4</v>
      </c>
      <c r="G123" s="368">
        <f t="shared" si="125"/>
        <v>385</v>
      </c>
      <c r="H123" s="323"/>
      <c r="I123" s="363">
        <f t="shared" si="126"/>
        <v>4731.8999999999996</v>
      </c>
      <c r="J123" s="364">
        <f t="shared" si="127"/>
        <v>47.319000000000003</v>
      </c>
      <c r="K123" s="365">
        <f t="shared" si="128"/>
        <v>218.46500000000003</v>
      </c>
      <c r="L123" s="329"/>
      <c r="M123" s="356">
        <f t="shared" si="129"/>
        <v>43694</v>
      </c>
      <c r="N123" s="356">
        <f t="shared" si="130"/>
        <v>2184.6999999999998</v>
      </c>
      <c r="O123" s="357">
        <f t="shared" si="131"/>
        <v>27622</v>
      </c>
      <c r="P123" s="358">
        <f t="shared" si="132"/>
        <v>3.6829333333333332</v>
      </c>
      <c r="Q123" s="359">
        <f t="shared" si="133"/>
        <v>13</v>
      </c>
      <c r="R123" s="360">
        <f t="shared" si="134"/>
        <v>0.03</v>
      </c>
      <c r="S123" s="361">
        <f t="shared" si="135"/>
        <v>33</v>
      </c>
      <c r="T123" s="362">
        <f t="shared" si="136"/>
        <v>0.09</v>
      </c>
      <c r="U123" s="331"/>
      <c r="V123" s="352">
        <f t="shared" si="137"/>
        <v>24686.55</v>
      </c>
      <c r="W123" s="353">
        <f t="shared" si="138"/>
        <v>52308.55</v>
      </c>
      <c r="X123" s="354">
        <f t="shared" si="139"/>
        <v>0.89</v>
      </c>
      <c r="Y123" s="355">
        <f t="shared" si="140"/>
        <v>3.29</v>
      </c>
      <c r="Z123" s="333"/>
      <c r="AA123" s="348">
        <f t="shared" si="141"/>
        <v>-44808.55</v>
      </c>
      <c r="AB123" s="349">
        <f t="shared" si="142"/>
        <v>6.97</v>
      </c>
      <c r="AC123" s="350">
        <f t="shared" si="143"/>
        <v>0</v>
      </c>
      <c r="AD123" s="351">
        <f t="shared" si="144"/>
        <v>0</v>
      </c>
      <c r="AE123" s="174">
        <v>107</v>
      </c>
    </row>
    <row r="124" spans="1:31" ht="15">
      <c r="A124" s="173">
        <v>108</v>
      </c>
      <c r="B124" s="369">
        <f t="shared" si="121"/>
        <v>0</v>
      </c>
      <c r="C124" s="368">
        <f t="shared" si="122"/>
        <v>20</v>
      </c>
      <c r="D124" s="323"/>
      <c r="E124" s="366">
        <f t="shared" si="123"/>
        <v>0</v>
      </c>
      <c r="F124" s="367">
        <f t="shared" si="124"/>
        <v>4</v>
      </c>
      <c r="G124" s="368">
        <f t="shared" si="125"/>
        <v>389</v>
      </c>
      <c r="H124" s="323"/>
      <c r="I124" s="363">
        <f t="shared" si="126"/>
        <v>5321.9</v>
      </c>
      <c r="J124" s="364">
        <f t="shared" si="127"/>
        <v>53.219000000000001</v>
      </c>
      <c r="K124" s="365">
        <f t="shared" si="128"/>
        <v>271.68400000000003</v>
      </c>
      <c r="L124" s="329"/>
      <c r="M124" s="356">
        <f t="shared" si="129"/>
        <v>54336</v>
      </c>
      <c r="N124" s="356">
        <f t="shared" si="130"/>
        <v>2716.8</v>
      </c>
      <c r="O124" s="357">
        <f t="shared" si="131"/>
        <v>36360.800000000003</v>
      </c>
      <c r="P124" s="358">
        <f t="shared" si="132"/>
        <v>4.8481066666666672</v>
      </c>
      <c r="Q124" s="359">
        <f t="shared" si="133"/>
        <v>13</v>
      </c>
      <c r="R124" s="360">
        <f t="shared" si="134"/>
        <v>0.03</v>
      </c>
      <c r="S124" s="361">
        <f t="shared" si="135"/>
        <v>33</v>
      </c>
      <c r="T124" s="362">
        <f t="shared" si="136"/>
        <v>0.08</v>
      </c>
      <c r="U124" s="331"/>
      <c r="V124" s="352">
        <f t="shared" si="137"/>
        <v>30700.29</v>
      </c>
      <c r="W124" s="353">
        <f t="shared" si="138"/>
        <v>67061.09</v>
      </c>
      <c r="X124" s="354">
        <f t="shared" si="139"/>
        <v>0.84</v>
      </c>
      <c r="Y124" s="355">
        <f t="shared" si="140"/>
        <v>4.09</v>
      </c>
      <c r="Z124" s="333"/>
      <c r="AA124" s="348">
        <f t="shared" si="141"/>
        <v>-59561.09</v>
      </c>
      <c r="AB124" s="349">
        <f t="shared" si="142"/>
        <v>8.94</v>
      </c>
      <c r="AC124" s="350">
        <f t="shared" si="143"/>
        <v>0</v>
      </c>
      <c r="AD124" s="351">
        <f t="shared" si="144"/>
        <v>0</v>
      </c>
      <c r="AE124" s="174">
        <v>108</v>
      </c>
    </row>
    <row r="125" spans="1:31" ht="15">
      <c r="A125" s="173">
        <v>109</v>
      </c>
      <c r="B125" s="369">
        <f t="shared" si="121"/>
        <v>0</v>
      </c>
      <c r="C125" s="368">
        <f t="shared" si="122"/>
        <v>20</v>
      </c>
      <c r="D125" s="323"/>
      <c r="E125" s="366">
        <f t="shared" si="123"/>
        <v>0</v>
      </c>
      <c r="F125" s="367">
        <f t="shared" si="124"/>
        <v>4</v>
      </c>
      <c r="G125" s="368">
        <f t="shared" si="125"/>
        <v>393</v>
      </c>
      <c r="H125" s="323"/>
      <c r="I125" s="363">
        <f t="shared" si="126"/>
        <v>5911.9</v>
      </c>
      <c r="J125" s="364">
        <f t="shared" si="127"/>
        <v>59.119</v>
      </c>
      <c r="K125" s="365">
        <f t="shared" si="128"/>
        <v>330.803</v>
      </c>
      <c r="L125" s="329"/>
      <c r="M125" s="356">
        <f t="shared" si="129"/>
        <v>66160</v>
      </c>
      <c r="N125" s="356">
        <f t="shared" si="130"/>
        <v>3308</v>
      </c>
      <c r="O125" s="357">
        <f t="shared" si="131"/>
        <v>47228</v>
      </c>
      <c r="P125" s="358">
        <f t="shared" si="132"/>
        <v>6.2970666666666668</v>
      </c>
      <c r="Q125" s="359">
        <f t="shared" si="133"/>
        <v>14</v>
      </c>
      <c r="R125" s="360">
        <f t="shared" si="134"/>
        <v>0.04</v>
      </c>
      <c r="S125" s="361">
        <f t="shared" si="135"/>
        <v>34</v>
      </c>
      <c r="T125" s="362">
        <f t="shared" si="136"/>
        <v>0.09</v>
      </c>
      <c r="U125" s="331"/>
      <c r="V125" s="352">
        <f t="shared" si="137"/>
        <v>37380.74</v>
      </c>
      <c r="W125" s="353">
        <f t="shared" si="138"/>
        <v>84608.74</v>
      </c>
      <c r="X125" s="354">
        <f t="shared" si="139"/>
        <v>0.79</v>
      </c>
      <c r="Y125" s="355">
        <f t="shared" si="140"/>
        <v>4.9800000000000004</v>
      </c>
      <c r="Z125" s="333"/>
      <c r="AA125" s="348">
        <f t="shared" si="141"/>
        <v>-77108.740000000005</v>
      </c>
      <c r="AB125" s="349">
        <f t="shared" si="142"/>
        <v>11.28</v>
      </c>
      <c r="AC125" s="350">
        <f t="shared" si="143"/>
        <v>0</v>
      </c>
      <c r="AD125" s="351">
        <f t="shared" si="144"/>
        <v>0</v>
      </c>
      <c r="AE125" s="174">
        <v>109</v>
      </c>
    </row>
    <row r="126" spans="1:31" ht="15">
      <c r="A126" s="173">
        <v>110</v>
      </c>
      <c r="B126" s="369">
        <f t="shared" si="121"/>
        <v>0</v>
      </c>
      <c r="C126" s="368">
        <f t="shared" si="122"/>
        <v>20</v>
      </c>
      <c r="D126" s="323"/>
      <c r="E126" s="366">
        <f t="shared" si="123"/>
        <v>0</v>
      </c>
      <c r="F126" s="367">
        <f t="shared" si="124"/>
        <v>4</v>
      </c>
      <c r="G126" s="368">
        <f t="shared" si="125"/>
        <v>397</v>
      </c>
      <c r="H126" s="323"/>
      <c r="I126" s="363">
        <f t="shared" si="126"/>
        <v>6501.9</v>
      </c>
      <c r="J126" s="364">
        <f t="shared" si="127"/>
        <v>65.019000000000005</v>
      </c>
      <c r="K126" s="365">
        <f t="shared" si="128"/>
        <v>395.822</v>
      </c>
      <c r="L126" s="329"/>
      <c r="M126" s="356">
        <f t="shared" si="129"/>
        <v>79164</v>
      </c>
      <c r="N126" s="356">
        <f t="shared" si="130"/>
        <v>3958.2</v>
      </c>
      <c r="O126" s="357">
        <f t="shared" si="131"/>
        <v>60460</v>
      </c>
      <c r="P126" s="358">
        <f t="shared" si="132"/>
        <v>8.0613333333333337</v>
      </c>
      <c r="Q126" s="359">
        <f t="shared" si="133"/>
        <v>15</v>
      </c>
      <c r="R126" s="360">
        <f t="shared" si="134"/>
        <v>0.04</v>
      </c>
      <c r="S126" s="361">
        <f t="shared" si="135"/>
        <v>35</v>
      </c>
      <c r="T126" s="362">
        <f t="shared" si="136"/>
        <v>0.09</v>
      </c>
      <c r="U126" s="331"/>
      <c r="V126" s="352">
        <f t="shared" si="137"/>
        <v>44727.89</v>
      </c>
      <c r="W126" s="353">
        <f t="shared" si="138"/>
        <v>105187.89</v>
      </c>
      <c r="X126" s="354">
        <f t="shared" si="139"/>
        <v>0.74</v>
      </c>
      <c r="Y126" s="355">
        <f t="shared" si="140"/>
        <v>5.96</v>
      </c>
      <c r="Z126" s="333"/>
      <c r="AA126" s="348">
        <f t="shared" si="141"/>
        <v>-97687.89</v>
      </c>
      <c r="AB126" s="349">
        <f t="shared" si="142"/>
        <v>14.03</v>
      </c>
      <c r="AC126" s="350">
        <f t="shared" si="143"/>
        <v>0</v>
      </c>
      <c r="AD126" s="351">
        <f t="shared" si="144"/>
        <v>0</v>
      </c>
      <c r="AE126" s="174">
        <v>110</v>
      </c>
    </row>
    <row r="127" spans="1:31" ht="15">
      <c r="A127" s="173">
        <v>111</v>
      </c>
      <c r="B127" s="369">
        <f t="shared" si="121"/>
        <v>0</v>
      </c>
      <c r="C127" s="368">
        <f t="shared" si="122"/>
        <v>20</v>
      </c>
      <c r="D127" s="323"/>
      <c r="E127" s="366">
        <f t="shared" si="123"/>
        <v>0</v>
      </c>
      <c r="F127" s="367">
        <f t="shared" si="124"/>
        <v>4</v>
      </c>
      <c r="G127" s="368">
        <f t="shared" si="125"/>
        <v>401</v>
      </c>
      <c r="H127" s="323"/>
      <c r="I127" s="363">
        <f t="shared" si="126"/>
        <v>7091.9</v>
      </c>
      <c r="J127" s="364">
        <f t="shared" si="127"/>
        <v>70.918999999999997</v>
      </c>
      <c r="K127" s="365">
        <f t="shared" si="128"/>
        <v>466.74099999999999</v>
      </c>
      <c r="L127" s="329"/>
      <c r="M127" s="356">
        <f t="shared" si="129"/>
        <v>93348</v>
      </c>
      <c r="N127" s="356">
        <f t="shared" si="130"/>
        <v>4667.3999999999996</v>
      </c>
      <c r="O127" s="357">
        <f t="shared" si="131"/>
        <v>76292.800000000003</v>
      </c>
      <c r="P127" s="358">
        <f t="shared" si="132"/>
        <v>10.172373333333335</v>
      </c>
      <c r="Q127" s="359">
        <f t="shared" si="133"/>
        <v>16</v>
      </c>
      <c r="R127" s="360">
        <f t="shared" si="134"/>
        <v>0.04</v>
      </c>
      <c r="S127" s="361">
        <f t="shared" si="135"/>
        <v>36</v>
      </c>
      <c r="T127" s="362">
        <f t="shared" si="136"/>
        <v>0.09</v>
      </c>
      <c r="U127" s="331"/>
      <c r="V127" s="352">
        <f t="shared" si="137"/>
        <v>52741.73</v>
      </c>
      <c r="W127" s="353">
        <f t="shared" si="138"/>
        <v>129034.53</v>
      </c>
      <c r="X127" s="354">
        <f t="shared" si="139"/>
        <v>0.69</v>
      </c>
      <c r="Y127" s="355">
        <f t="shared" si="140"/>
        <v>7.03</v>
      </c>
      <c r="Z127" s="333"/>
      <c r="AA127" s="348">
        <f t="shared" si="141"/>
        <v>-121534.53</v>
      </c>
      <c r="AB127" s="349">
        <f t="shared" si="142"/>
        <v>17.2</v>
      </c>
      <c r="AC127" s="350">
        <f t="shared" si="143"/>
        <v>0</v>
      </c>
      <c r="AD127" s="351">
        <f t="shared" si="144"/>
        <v>0</v>
      </c>
      <c r="AE127" s="174">
        <v>111</v>
      </c>
    </row>
    <row r="128" spans="1:31" ht="15">
      <c r="A128" s="173">
        <v>112</v>
      </c>
      <c r="B128" s="369">
        <f t="shared" si="121"/>
        <v>0</v>
      </c>
      <c r="C128" s="368">
        <f t="shared" si="122"/>
        <v>20</v>
      </c>
      <c r="D128" s="323"/>
      <c r="E128" s="366">
        <f t="shared" si="123"/>
        <v>0</v>
      </c>
      <c r="F128" s="367">
        <f t="shared" si="124"/>
        <v>4</v>
      </c>
      <c r="G128" s="368">
        <f t="shared" si="125"/>
        <v>405</v>
      </c>
      <c r="H128" s="323"/>
      <c r="I128" s="363">
        <f t="shared" si="126"/>
        <v>7681.9</v>
      </c>
      <c r="J128" s="364">
        <f t="shared" si="127"/>
        <v>76.819000000000003</v>
      </c>
      <c r="K128" s="365">
        <f t="shared" si="128"/>
        <v>543.55999999999995</v>
      </c>
      <c r="L128" s="329"/>
      <c r="M128" s="356">
        <f t="shared" si="129"/>
        <v>108712</v>
      </c>
      <c r="N128" s="356">
        <f t="shared" si="130"/>
        <v>5435.6</v>
      </c>
      <c r="O128" s="357">
        <f t="shared" si="131"/>
        <v>94962.4</v>
      </c>
      <c r="P128" s="358">
        <f t="shared" si="132"/>
        <v>12.661653333333332</v>
      </c>
      <c r="Q128" s="359">
        <f t="shared" si="133"/>
        <v>17</v>
      </c>
      <c r="R128" s="360">
        <f t="shared" si="134"/>
        <v>0.04</v>
      </c>
      <c r="S128" s="361">
        <f t="shared" si="135"/>
        <v>37</v>
      </c>
      <c r="T128" s="362">
        <f t="shared" si="136"/>
        <v>0.09</v>
      </c>
      <c r="U128" s="331"/>
      <c r="V128" s="352">
        <f t="shared" si="137"/>
        <v>61422.28</v>
      </c>
      <c r="W128" s="353">
        <f t="shared" si="138"/>
        <v>156384.68</v>
      </c>
      <c r="X128" s="354">
        <f t="shared" si="139"/>
        <v>0.65</v>
      </c>
      <c r="Y128" s="355">
        <f t="shared" si="140"/>
        <v>8.19</v>
      </c>
      <c r="Z128" s="333"/>
      <c r="AA128" s="348">
        <f t="shared" si="141"/>
        <v>-148884.68</v>
      </c>
      <c r="AB128" s="349">
        <f t="shared" si="142"/>
        <v>20.85</v>
      </c>
      <c r="AC128" s="350">
        <f t="shared" si="143"/>
        <v>0</v>
      </c>
      <c r="AD128" s="351">
        <f t="shared" si="144"/>
        <v>0</v>
      </c>
      <c r="AE128" s="174">
        <v>112</v>
      </c>
    </row>
    <row r="129" spans="1:31" ht="15">
      <c r="A129" s="173">
        <v>113</v>
      </c>
      <c r="B129" s="369">
        <f t="shared" si="121"/>
        <v>0</v>
      </c>
      <c r="C129" s="368">
        <f t="shared" si="122"/>
        <v>20</v>
      </c>
      <c r="D129" s="323"/>
      <c r="E129" s="366">
        <f t="shared" si="123"/>
        <v>0</v>
      </c>
      <c r="F129" s="367">
        <f t="shared" si="124"/>
        <v>4</v>
      </c>
      <c r="G129" s="368">
        <f t="shared" si="125"/>
        <v>409</v>
      </c>
      <c r="H129" s="323"/>
      <c r="I129" s="363">
        <f t="shared" si="126"/>
        <v>8271.9</v>
      </c>
      <c r="J129" s="364">
        <f t="shared" si="127"/>
        <v>82.718999999999994</v>
      </c>
      <c r="K129" s="365">
        <f t="shared" si="128"/>
        <v>626.279</v>
      </c>
      <c r="L129" s="329"/>
      <c r="M129" s="356">
        <f t="shared" si="129"/>
        <v>125256</v>
      </c>
      <c r="N129" s="356">
        <f t="shared" si="130"/>
        <v>6262.8</v>
      </c>
      <c r="O129" s="357">
        <f t="shared" si="131"/>
        <v>116704.8</v>
      </c>
      <c r="P129" s="358">
        <f t="shared" si="132"/>
        <v>15.560640000000001</v>
      </c>
      <c r="Q129" s="359">
        <f t="shared" si="133"/>
        <v>19</v>
      </c>
      <c r="R129" s="360">
        <f t="shared" si="134"/>
        <v>0.05</v>
      </c>
      <c r="S129" s="361">
        <f t="shared" si="135"/>
        <v>39</v>
      </c>
      <c r="T129" s="362">
        <f t="shared" si="136"/>
        <v>0.1</v>
      </c>
      <c r="U129" s="331"/>
      <c r="V129" s="352">
        <f t="shared" si="137"/>
        <v>70769.53</v>
      </c>
      <c r="W129" s="353">
        <f t="shared" si="138"/>
        <v>187474.33</v>
      </c>
      <c r="X129" s="354">
        <f t="shared" si="139"/>
        <v>0.61</v>
      </c>
      <c r="Y129" s="355">
        <f t="shared" si="140"/>
        <v>9.44</v>
      </c>
      <c r="Z129" s="333"/>
      <c r="AA129" s="348">
        <f t="shared" si="141"/>
        <v>-179974.33</v>
      </c>
      <c r="AB129" s="349">
        <f t="shared" si="142"/>
        <v>25</v>
      </c>
      <c r="AC129" s="350">
        <f t="shared" si="143"/>
        <v>0</v>
      </c>
      <c r="AD129" s="351">
        <f t="shared" si="144"/>
        <v>0</v>
      </c>
      <c r="AE129" s="174">
        <v>113</v>
      </c>
    </row>
    <row r="130" spans="1:31" ht="15">
      <c r="A130" s="173">
        <v>114</v>
      </c>
      <c r="B130" s="369">
        <f t="shared" si="121"/>
        <v>0</v>
      </c>
      <c r="C130" s="368">
        <f t="shared" si="122"/>
        <v>20</v>
      </c>
      <c r="D130" s="323"/>
      <c r="E130" s="366">
        <f t="shared" si="123"/>
        <v>0</v>
      </c>
      <c r="F130" s="367">
        <f t="shared" si="124"/>
        <v>4</v>
      </c>
      <c r="G130" s="368">
        <f t="shared" si="125"/>
        <v>413</v>
      </c>
      <c r="H130" s="323"/>
      <c r="I130" s="363">
        <f t="shared" si="126"/>
        <v>8861.9</v>
      </c>
      <c r="J130" s="364">
        <f t="shared" si="127"/>
        <v>88.619</v>
      </c>
      <c r="K130" s="365">
        <f t="shared" si="128"/>
        <v>714.89800000000002</v>
      </c>
      <c r="L130" s="329"/>
      <c r="M130" s="356">
        <f t="shared" si="129"/>
        <v>142980</v>
      </c>
      <c r="N130" s="356">
        <f t="shared" si="130"/>
        <v>7149</v>
      </c>
      <c r="O130" s="357">
        <f t="shared" si="131"/>
        <v>141756</v>
      </c>
      <c r="P130" s="358">
        <f t="shared" si="132"/>
        <v>18.9008</v>
      </c>
      <c r="Q130" s="359">
        <f t="shared" si="133"/>
        <v>20</v>
      </c>
      <c r="R130" s="360">
        <f t="shared" si="134"/>
        <v>0.05</v>
      </c>
      <c r="S130" s="361">
        <f t="shared" si="135"/>
        <v>40</v>
      </c>
      <c r="T130" s="362">
        <f t="shared" si="136"/>
        <v>0.1</v>
      </c>
      <c r="U130" s="331"/>
      <c r="V130" s="352">
        <f t="shared" si="137"/>
        <v>80783.47</v>
      </c>
      <c r="W130" s="353">
        <f t="shared" si="138"/>
        <v>222539.47</v>
      </c>
      <c r="X130" s="354">
        <f t="shared" si="139"/>
        <v>0.56999999999999995</v>
      </c>
      <c r="Y130" s="355">
        <f t="shared" si="140"/>
        <v>10.77</v>
      </c>
      <c r="Z130" s="333"/>
      <c r="AA130" s="348">
        <f t="shared" si="141"/>
        <v>-215039.47</v>
      </c>
      <c r="AB130" s="349">
        <f t="shared" si="142"/>
        <v>29.67</v>
      </c>
      <c r="AC130" s="350">
        <f t="shared" si="143"/>
        <v>0</v>
      </c>
      <c r="AD130" s="351">
        <f t="shared" si="144"/>
        <v>0</v>
      </c>
      <c r="AE130" s="174">
        <v>114</v>
      </c>
    </row>
    <row r="131" spans="1:31" ht="15">
      <c r="A131" s="173">
        <v>115</v>
      </c>
      <c r="B131" s="369">
        <f t="shared" si="121"/>
        <v>0</v>
      </c>
      <c r="C131" s="368">
        <f t="shared" si="122"/>
        <v>20</v>
      </c>
      <c r="D131" s="323"/>
      <c r="E131" s="366">
        <f t="shared" si="123"/>
        <v>0</v>
      </c>
      <c r="F131" s="367">
        <f t="shared" si="124"/>
        <v>4</v>
      </c>
      <c r="G131" s="368">
        <f t="shared" si="125"/>
        <v>417</v>
      </c>
      <c r="H131" s="323"/>
      <c r="I131" s="363">
        <f t="shared" si="126"/>
        <v>9451.9</v>
      </c>
      <c r="J131" s="364">
        <f t="shared" si="127"/>
        <v>94.519000000000005</v>
      </c>
      <c r="K131" s="365">
        <f t="shared" si="128"/>
        <v>809.41700000000003</v>
      </c>
      <c r="L131" s="329"/>
      <c r="M131" s="356">
        <f t="shared" si="129"/>
        <v>161884</v>
      </c>
      <c r="N131" s="356">
        <f t="shared" si="130"/>
        <v>8094.2</v>
      </c>
      <c r="O131" s="357">
        <f t="shared" si="131"/>
        <v>170352</v>
      </c>
      <c r="P131" s="358">
        <f t="shared" si="132"/>
        <v>22.7136</v>
      </c>
      <c r="Q131" s="359">
        <f t="shared" si="133"/>
        <v>21</v>
      </c>
      <c r="R131" s="360">
        <f t="shared" si="134"/>
        <v>0.05</v>
      </c>
      <c r="S131" s="361">
        <f t="shared" si="135"/>
        <v>41</v>
      </c>
      <c r="T131" s="362">
        <f t="shared" si="136"/>
        <v>0.1</v>
      </c>
      <c r="U131" s="331"/>
      <c r="V131" s="352">
        <f t="shared" si="137"/>
        <v>91464.12</v>
      </c>
      <c r="W131" s="353">
        <f t="shared" si="138"/>
        <v>261816.12</v>
      </c>
      <c r="X131" s="354">
        <f t="shared" si="139"/>
        <v>0.54</v>
      </c>
      <c r="Y131" s="355">
        <f t="shared" si="140"/>
        <v>12.2</v>
      </c>
      <c r="Z131" s="333"/>
      <c r="AA131" s="348">
        <f t="shared" si="141"/>
        <v>-254316.12</v>
      </c>
      <c r="AB131" s="349">
        <f t="shared" si="142"/>
        <v>34.909999999999997</v>
      </c>
      <c r="AC131" s="350">
        <f t="shared" si="143"/>
        <v>0</v>
      </c>
      <c r="AD131" s="351">
        <f t="shared" si="144"/>
        <v>0</v>
      </c>
      <c r="AE131" s="174">
        <v>115</v>
      </c>
    </row>
    <row r="132" spans="1:31" ht="15">
      <c r="A132" s="173">
        <v>116</v>
      </c>
      <c r="B132" s="369">
        <f t="shared" si="121"/>
        <v>0</v>
      </c>
      <c r="C132" s="368">
        <f t="shared" si="122"/>
        <v>20</v>
      </c>
      <c r="D132" s="323"/>
      <c r="E132" s="366">
        <f t="shared" si="123"/>
        <v>0</v>
      </c>
      <c r="F132" s="367">
        <f t="shared" si="124"/>
        <v>4</v>
      </c>
      <c r="G132" s="368">
        <f t="shared" si="125"/>
        <v>421</v>
      </c>
      <c r="H132" s="323"/>
      <c r="I132" s="363">
        <f t="shared" si="126"/>
        <v>10041.9</v>
      </c>
      <c r="J132" s="364">
        <f t="shared" si="127"/>
        <v>100.419</v>
      </c>
      <c r="K132" s="365">
        <f t="shared" si="128"/>
        <v>909.83600000000001</v>
      </c>
      <c r="L132" s="329"/>
      <c r="M132" s="356">
        <f t="shared" si="129"/>
        <v>181968</v>
      </c>
      <c r="N132" s="356">
        <f t="shared" si="130"/>
        <v>9098.4</v>
      </c>
      <c r="O132" s="357">
        <f t="shared" si="131"/>
        <v>202728.8</v>
      </c>
      <c r="P132" s="358">
        <f t="shared" si="132"/>
        <v>27.030506666666664</v>
      </c>
      <c r="Q132" s="359">
        <f t="shared" si="133"/>
        <v>22</v>
      </c>
      <c r="R132" s="360">
        <f t="shared" si="134"/>
        <v>0.05</v>
      </c>
      <c r="S132" s="361">
        <f t="shared" si="135"/>
        <v>42</v>
      </c>
      <c r="T132" s="362">
        <f t="shared" si="136"/>
        <v>0.1</v>
      </c>
      <c r="U132" s="331"/>
      <c r="V132" s="352">
        <f t="shared" si="137"/>
        <v>102811.47</v>
      </c>
      <c r="W132" s="353">
        <f t="shared" si="138"/>
        <v>305540.27</v>
      </c>
      <c r="X132" s="354">
        <f t="shared" si="139"/>
        <v>0.51</v>
      </c>
      <c r="Y132" s="355">
        <f t="shared" si="140"/>
        <v>13.71</v>
      </c>
      <c r="Z132" s="333"/>
      <c r="AA132" s="348">
        <f t="shared" si="141"/>
        <v>-298040.27</v>
      </c>
      <c r="AB132" s="349">
        <f t="shared" si="142"/>
        <v>40.74</v>
      </c>
      <c r="AC132" s="350">
        <f t="shared" si="143"/>
        <v>0</v>
      </c>
      <c r="AD132" s="351">
        <f t="shared" si="144"/>
        <v>0</v>
      </c>
      <c r="AE132" s="174">
        <v>116</v>
      </c>
    </row>
    <row r="133" spans="1:31" ht="15">
      <c r="A133" s="173">
        <v>117</v>
      </c>
      <c r="B133" s="369">
        <f t="shared" si="121"/>
        <v>0</v>
      </c>
      <c r="C133" s="368">
        <f t="shared" si="122"/>
        <v>20</v>
      </c>
      <c r="D133" s="323"/>
      <c r="E133" s="366">
        <f t="shared" si="123"/>
        <v>0</v>
      </c>
      <c r="F133" s="367">
        <f t="shared" si="124"/>
        <v>4</v>
      </c>
      <c r="G133" s="368">
        <f t="shared" si="125"/>
        <v>425</v>
      </c>
      <c r="H133" s="323"/>
      <c r="I133" s="363">
        <f t="shared" si="126"/>
        <v>10631.9</v>
      </c>
      <c r="J133" s="364">
        <f t="shared" si="127"/>
        <v>106.319</v>
      </c>
      <c r="K133" s="365">
        <f t="shared" si="128"/>
        <v>1016.155</v>
      </c>
      <c r="L133" s="329"/>
      <c r="M133" s="356">
        <f t="shared" si="129"/>
        <v>203232</v>
      </c>
      <c r="N133" s="356">
        <f t="shared" si="130"/>
        <v>10161.6</v>
      </c>
      <c r="O133" s="357">
        <f t="shared" si="131"/>
        <v>239122.4</v>
      </c>
      <c r="P133" s="358">
        <f t="shared" si="132"/>
        <v>31.882986666666667</v>
      </c>
      <c r="Q133" s="359">
        <f t="shared" si="133"/>
        <v>24</v>
      </c>
      <c r="R133" s="360">
        <f t="shared" si="134"/>
        <v>0.06</v>
      </c>
      <c r="S133" s="361">
        <f t="shared" si="135"/>
        <v>44</v>
      </c>
      <c r="T133" s="362">
        <f t="shared" si="136"/>
        <v>0.1</v>
      </c>
      <c r="U133" s="331"/>
      <c r="V133" s="352">
        <f t="shared" si="137"/>
        <v>114825.52</v>
      </c>
      <c r="W133" s="353">
        <f t="shared" si="138"/>
        <v>353947.92</v>
      </c>
      <c r="X133" s="354">
        <f t="shared" si="139"/>
        <v>0.48</v>
      </c>
      <c r="Y133" s="355">
        <f t="shared" si="140"/>
        <v>15.31</v>
      </c>
      <c r="Z133" s="333"/>
      <c r="AA133" s="348">
        <f t="shared" si="141"/>
        <v>-346447.92</v>
      </c>
      <c r="AB133" s="349">
        <f t="shared" si="142"/>
        <v>47.19</v>
      </c>
      <c r="AC133" s="350">
        <f t="shared" si="143"/>
        <v>0</v>
      </c>
      <c r="AD133" s="351">
        <f t="shared" si="144"/>
        <v>0</v>
      </c>
      <c r="AE133" s="174">
        <v>117</v>
      </c>
    </row>
    <row r="134" spans="1:31" ht="15">
      <c r="A134" s="173">
        <v>118</v>
      </c>
      <c r="B134" s="369">
        <f t="shared" si="121"/>
        <v>0</v>
      </c>
      <c r="C134" s="368">
        <f t="shared" si="122"/>
        <v>20</v>
      </c>
      <c r="D134" s="323"/>
      <c r="E134" s="366">
        <f t="shared" si="123"/>
        <v>0</v>
      </c>
      <c r="F134" s="367">
        <f t="shared" si="124"/>
        <v>4</v>
      </c>
      <c r="G134" s="368">
        <f t="shared" si="125"/>
        <v>429</v>
      </c>
      <c r="H134" s="323"/>
      <c r="I134" s="363">
        <f t="shared" si="126"/>
        <v>11221.9</v>
      </c>
      <c r="J134" s="364">
        <f t="shared" si="127"/>
        <v>112.21899999999999</v>
      </c>
      <c r="K134" s="365">
        <f t="shared" si="128"/>
        <v>1128.374</v>
      </c>
      <c r="L134" s="329"/>
      <c r="M134" s="356">
        <f t="shared" si="129"/>
        <v>225674</v>
      </c>
      <c r="N134" s="356">
        <f t="shared" si="130"/>
        <v>11283.7</v>
      </c>
      <c r="O134" s="357">
        <f t="shared" si="131"/>
        <v>279768.8</v>
      </c>
      <c r="P134" s="358">
        <f t="shared" si="132"/>
        <v>37.302506666666666</v>
      </c>
      <c r="Q134" s="359">
        <f t="shared" si="133"/>
        <v>25</v>
      </c>
      <c r="R134" s="360">
        <f t="shared" si="134"/>
        <v>0.06</v>
      </c>
      <c r="S134" s="361">
        <f t="shared" si="135"/>
        <v>45</v>
      </c>
      <c r="T134" s="362">
        <f t="shared" si="136"/>
        <v>0.1</v>
      </c>
      <c r="U134" s="331"/>
      <c r="V134" s="352">
        <f t="shared" si="137"/>
        <v>127506.26</v>
      </c>
      <c r="W134" s="353">
        <f t="shared" si="138"/>
        <v>407275.06</v>
      </c>
      <c r="X134" s="354">
        <f t="shared" si="139"/>
        <v>0.46</v>
      </c>
      <c r="Y134" s="355">
        <f t="shared" si="140"/>
        <v>17</v>
      </c>
      <c r="Z134" s="333"/>
      <c r="AA134" s="348">
        <f t="shared" si="141"/>
        <v>-399775.06</v>
      </c>
      <c r="AB134" s="349">
        <f t="shared" si="142"/>
        <v>54.3</v>
      </c>
      <c r="AC134" s="350">
        <f t="shared" si="143"/>
        <v>0</v>
      </c>
      <c r="AD134" s="351">
        <f t="shared" si="144"/>
        <v>0</v>
      </c>
      <c r="AE134" s="174">
        <v>118</v>
      </c>
    </row>
    <row r="135" spans="1:31" ht="15">
      <c r="A135" s="173">
        <v>119</v>
      </c>
      <c r="B135" s="369">
        <f t="shared" si="121"/>
        <v>0</v>
      </c>
      <c r="C135" s="368">
        <f t="shared" si="122"/>
        <v>20</v>
      </c>
      <c r="D135" s="323"/>
      <c r="E135" s="366">
        <f t="shared" si="123"/>
        <v>0</v>
      </c>
      <c r="F135" s="367">
        <f t="shared" si="124"/>
        <v>4</v>
      </c>
      <c r="G135" s="368">
        <f t="shared" si="125"/>
        <v>433</v>
      </c>
      <c r="H135" s="323"/>
      <c r="I135" s="363">
        <f t="shared" si="126"/>
        <v>11811.9</v>
      </c>
      <c r="J135" s="364">
        <f t="shared" si="127"/>
        <v>118.119</v>
      </c>
      <c r="K135" s="365">
        <f t="shared" si="128"/>
        <v>1246.4929999999999</v>
      </c>
      <c r="L135" s="329"/>
      <c r="M135" s="356">
        <f t="shared" si="129"/>
        <v>249298</v>
      </c>
      <c r="N135" s="356">
        <f t="shared" si="130"/>
        <v>12464.9</v>
      </c>
      <c r="O135" s="357">
        <f t="shared" si="131"/>
        <v>324903.59999999998</v>
      </c>
      <c r="P135" s="358">
        <f t="shared" si="132"/>
        <v>43.320479999999996</v>
      </c>
      <c r="Q135" s="359">
        <f t="shared" si="133"/>
        <v>26</v>
      </c>
      <c r="R135" s="360">
        <f t="shared" si="134"/>
        <v>0.06</v>
      </c>
      <c r="S135" s="361">
        <f t="shared" si="135"/>
        <v>46</v>
      </c>
      <c r="T135" s="362">
        <f t="shared" si="136"/>
        <v>0.11</v>
      </c>
      <c r="U135" s="331"/>
      <c r="V135" s="352">
        <f t="shared" si="137"/>
        <v>140853.71</v>
      </c>
      <c r="W135" s="353">
        <f t="shared" si="138"/>
        <v>465757.31</v>
      </c>
      <c r="X135" s="354">
        <f t="shared" si="139"/>
        <v>0.43</v>
      </c>
      <c r="Y135" s="355">
        <f t="shared" si="140"/>
        <v>18.78</v>
      </c>
      <c r="Z135" s="333"/>
      <c r="AA135" s="348">
        <f t="shared" si="141"/>
        <v>-458257.31</v>
      </c>
      <c r="AB135" s="349">
        <f t="shared" si="142"/>
        <v>62.1</v>
      </c>
      <c r="AC135" s="350">
        <f t="shared" si="143"/>
        <v>0</v>
      </c>
      <c r="AD135" s="351">
        <f t="shared" si="144"/>
        <v>0</v>
      </c>
      <c r="AE135" s="174">
        <v>119</v>
      </c>
    </row>
    <row r="136" spans="1:31" ht="15">
      <c r="A136" s="173">
        <v>120</v>
      </c>
      <c r="B136" s="369">
        <f t="shared" si="121"/>
        <v>0</v>
      </c>
      <c r="C136" s="368">
        <f t="shared" si="122"/>
        <v>20</v>
      </c>
      <c r="D136" s="323"/>
      <c r="E136" s="366">
        <f t="shared" si="123"/>
        <v>0</v>
      </c>
      <c r="F136" s="367">
        <f t="shared" si="124"/>
        <v>4</v>
      </c>
      <c r="G136" s="368">
        <f t="shared" si="125"/>
        <v>437</v>
      </c>
      <c r="H136" s="323"/>
      <c r="I136" s="363">
        <f t="shared" si="126"/>
        <v>12401.9</v>
      </c>
      <c r="J136" s="364">
        <f t="shared" si="127"/>
        <v>124.01900000000001</v>
      </c>
      <c r="K136" s="365">
        <f t="shared" si="128"/>
        <v>1370.5119999999999</v>
      </c>
      <c r="L136" s="329"/>
      <c r="M136" s="356">
        <f t="shared" si="129"/>
        <v>274102</v>
      </c>
      <c r="N136" s="356">
        <f t="shared" si="130"/>
        <v>13705.1</v>
      </c>
      <c r="O136" s="357">
        <f t="shared" si="131"/>
        <v>374763.2</v>
      </c>
      <c r="P136" s="358">
        <f t="shared" si="132"/>
        <v>49.968426666666666</v>
      </c>
      <c r="Q136" s="359">
        <f t="shared" si="133"/>
        <v>27</v>
      </c>
      <c r="R136" s="360">
        <f t="shared" si="134"/>
        <v>0.06</v>
      </c>
      <c r="S136" s="361">
        <f t="shared" si="135"/>
        <v>47</v>
      </c>
      <c r="T136" s="362">
        <f t="shared" si="136"/>
        <v>0.11</v>
      </c>
      <c r="U136" s="331"/>
      <c r="V136" s="352">
        <f t="shared" si="137"/>
        <v>154867.85999999999</v>
      </c>
      <c r="W136" s="353">
        <f t="shared" si="138"/>
        <v>529631.06000000006</v>
      </c>
      <c r="X136" s="354">
        <f t="shared" si="139"/>
        <v>0.41</v>
      </c>
      <c r="Y136" s="355">
        <f t="shared" si="140"/>
        <v>20.65</v>
      </c>
      <c r="Z136" s="333"/>
      <c r="AA136" s="348">
        <f t="shared" si="141"/>
        <v>-522131.06</v>
      </c>
      <c r="AB136" s="349">
        <f t="shared" si="142"/>
        <v>70.62</v>
      </c>
      <c r="AC136" s="350">
        <f t="shared" si="143"/>
        <v>0</v>
      </c>
      <c r="AD136" s="351">
        <f t="shared" si="144"/>
        <v>0</v>
      </c>
      <c r="AE136" s="174">
        <v>120</v>
      </c>
    </row>
    <row r="137" spans="1:31" ht="15">
      <c r="A137" s="173">
        <v>121</v>
      </c>
      <c r="B137" s="369">
        <f t="shared" si="121"/>
        <v>0</v>
      </c>
      <c r="C137" s="368">
        <f t="shared" si="122"/>
        <v>20</v>
      </c>
      <c r="D137" s="323"/>
      <c r="E137" s="366">
        <f t="shared" si="123"/>
        <v>0</v>
      </c>
      <c r="F137" s="367">
        <f t="shared" si="124"/>
        <v>4</v>
      </c>
      <c r="G137" s="368">
        <f t="shared" si="125"/>
        <v>441</v>
      </c>
      <c r="H137" s="323"/>
      <c r="I137" s="363">
        <f t="shared" si="126"/>
        <v>12991.9</v>
      </c>
      <c r="J137" s="364">
        <f t="shared" si="127"/>
        <v>129.91900000000001</v>
      </c>
      <c r="K137" s="365">
        <f t="shared" si="128"/>
        <v>1500.431</v>
      </c>
      <c r="L137" s="329"/>
      <c r="M137" s="356">
        <f t="shared" si="129"/>
        <v>300086</v>
      </c>
      <c r="N137" s="356">
        <f t="shared" si="130"/>
        <v>15004.3</v>
      </c>
      <c r="O137" s="357">
        <f t="shared" si="131"/>
        <v>429583.6</v>
      </c>
      <c r="P137" s="358">
        <f t="shared" si="132"/>
        <v>57.277813333333327</v>
      </c>
      <c r="Q137" s="359">
        <f t="shared" si="133"/>
        <v>29</v>
      </c>
      <c r="R137" s="360">
        <f t="shared" si="134"/>
        <v>7.0000000000000007E-2</v>
      </c>
      <c r="S137" s="361">
        <f t="shared" si="135"/>
        <v>49</v>
      </c>
      <c r="T137" s="362">
        <f t="shared" si="136"/>
        <v>0.11</v>
      </c>
      <c r="U137" s="331"/>
      <c r="V137" s="352">
        <f t="shared" si="137"/>
        <v>169548.7</v>
      </c>
      <c r="W137" s="353">
        <f t="shared" si="138"/>
        <v>599132.30000000005</v>
      </c>
      <c r="X137" s="354">
        <f t="shared" si="139"/>
        <v>0.39</v>
      </c>
      <c r="Y137" s="355">
        <f t="shared" si="140"/>
        <v>22.61</v>
      </c>
      <c r="Z137" s="333"/>
      <c r="AA137" s="348">
        <f t="shared" si="141"/>
        <v>-591632.30000000005</v>
      </c>
      <c r="AB137" s="349">
        <f t="shared" si="142"/>
        <v>79.88</v>
      </c>
      <c r="AC137" s="350">
        <f t="shared" si="143"/>
        <v>0</v>
      </c>
      <c r="AD137" s="351">
        <f t="shared" si="144"/>
        <v>0</v>
      </c>
      <c r="AE137" s="174">
        <v>121</v>
      </c>
    </row>
    <row r="138" spans="1:31" ht="15">
      <c r="A138" s="173">
        <v>122</v>
      </c>
      <c r="B138" s="369">
        <f t="shared" si="121"/>
        <v>0</v>
      </c>
      <c r="C138" s="368">
        <f t="shared" si="122"/>
        <v>20</v>
      </c>
      <c r="D138" s="323"/>
      <c r="E138" s="366">
        <f t="shared" si="123"/>
        <v>0</v>
      </c>
      <c r="F138" s="367">
        <f t="shared" si="124"/>
        <v>4</v>
      </c>
      <c r="G138" s="368">
        <f t="shared" si="125"/>
        <v>445</v>
      </c>
      <c r="H138" s="323"/>
      <c r="I138" s="363">
        <f t="shared" si="126"/>
        <v>13581.9</v>
      </c>
      <c r="J138" s="364">
        <f t="shared" si="127"/>
        <v>135.81899999999999</v>
      </c>
      <c r="K138" s="365">
        <f t="shared" si="128"/>
        <v>1636.25</v>
      </c>
      <c r="L138" s="329"/>
      <c r="M138" s="356">
        <f t="shared" si="129"/>
        <v>327250</v>
      </c>
      <c r="N138" s="356">
        <f t="shared" si="130"/>
        <v>16362.5</v>
      </c>
      <c r="O138" s="357">
        <f t="shared" si="131"/>
        <v>489600.8</v>
      </c>
      <c r="P138" s="358">
        <f t="shared" si="132"/>
        <v>65.280106666666669</v>
      </c>
      <c r="Q138" s="359">
        <f t="shared" si="133"/>
        <v>30</v>
      </c>
      <c r="R138" s="360">
        <f t="shared" si="134"/>
        <v>7.0000000000000007E-2</v>
      </c>
      <c r="S138" s="361">
        <f t="shared" si="135"/>
        <v>50</v>
      </c>
      <c r="T138" s="362">
        <f t="shared" si="136"/>
        <v>0.11</v>
      </c>
      <c r="U138" s="331"/>
      <c r="V138" s="352">
        <f t="shared" si="137"/>
        <v>184896.25</v>
      </c>
      <c r="W138" s="353">
        <f t="shared" si="138"/>
        <v>674497.05</v>
      </c>
      <c r="X138" s="354">
        <f t="shared" si="139"/>
        <v>0.38</v>
      </c>
      <c r="Y138" s="355">
        <f t="shared" si="140"/>
        <v>24.65</v>
      </c>
      <c r="Z138" s="333"/>
      <c r="AA138" s="348">
        <f t="shared" si="141"/>
        <v>-666997.05000000005</v>
      </c>
      <c r="AB138" s="349">
        <f t="shared" si="142"/>
        <v>89.93</v>
      </c>
      <c r="AC138" s="350">
        <f t="shared" si="143"/>
        <v>0</v>
      </c>
      <c r="AD138" s="351">
        <f t="shared" si="144"/>
        <v>0</v>
      </c>
      <c r="AE138" s="174">
        <v>122</v>
      </c>
    </row>
    <row r="139" spans="1:31" ht="15">
      <c r="A139" s="173">
        <v>123</v>
      </c>
      <c r="B139" s="369">
        <f t="shared" si="121"/>
        <v>0</v>
      </c>
      <c r="C139" s="368">
        <f t="shared" si="122"/>
        <v>20</v>
      </c>
      <c r="D139" s="323"/>
      <c r="E139" s="366">
        <f t="shared" si="123"/>
        <v>0</v>
      </c>
      <c r="F139" s="367">
        <f t="shared" si="124"/>
        <v>4</v>
      </c>
      <c r="G139" s="368">
        <f t="shared" si="125"/>
        <v>449</v>
      </c>
      <c r="H139" s="323"/>
      <c r="I139" s="363">
        <f t="shared" si="126"/>
        <v>14171.9</v>
      </c>
      <c r="J139" s="364">
        <f t="shared" si="127"/>
        <v>141.71899999999999</v>
      </c>
      <c r="K139" s="365">
        <f t="shared" si="128"/>
        <v>1777.9690000000001</v>
      </c>
      <c r="L139" s="329"/>
      <c r="M139" s="356">
        <f t="shared" si="129"/>
        <v>355594</v>
      </c>
      <c r="N139" s="356">
        <f t="shared" si="130"/>
        <v>17779.7</v>
      </c>
      <c r="O139" s="357">
        <f t="shared" si="131"/>
        <v>555050.80000000005</v>
      </c>
      <c r="P139" s="358">
        <f t="shared" si="132"/>
        <v>74.006773333333342</v>
      </c>
      <c r="Q139" s="359">
        <f t="shared" si="133"/>
        <v>31</v>
      </c>
      <c r="R139" s="360">
        <f t="shared" si="134"/>
        <v>7.0000000000000007E-2</v>
      </c>
      <c r="S139" s="361">
        <f t="shared" si="135"/>
        <v>51</v>
      </c>
      <c r="T139" s="362">
        <f t="shared" si="136"/>
        <v>0.11</v>
      </c>
      <c r="U139" s="331"/>
      <c r="V139" s="352">
        <f t="shared" si="137"/>
        <v>200910.5</v>
      </c>
      <c r="W139" s="353">
        <f t="shared" si="138"/>
        <v>755961.3</v>
      </c>
      <c r="X139" s="354">
        <f t="shared" si="139"/>
        <v>0.36</v>
      </c>
      <c r="Y139" s="355">
        <f t="shared" si="140"/>
        <v>26.79</v>
      </c>
      <c r="Z139" s="333"/>
      <c r="AA139" s="348">
        <f t="shared" si="141"/>
        <v>-748461.3</v>
      </c>
      <c r="AB139" s="349">
        <f t="shared" si="142"/>
        <v>100.79</v>
      </c>
      <c r="AC139" s="350">
        <f t="shared" si="143"/>
        <v>0</v>
      </c>
      <c r="AD139" s="351">
        <f t="shared" si="144"/>
        <v>0</v>
      </c>
      <c r="AE139" s="174">
        <v>123</v>
      </c>
    </row>
    <row r="140" spans="1:31" ht="15">
      <c r="A140" s="173">
        <v>124</v>
      </c>
      <c r="B140" s="369">
        <f t="shared" si="121"/>
        <v>0</v>
      </c>
      <c r="C140" s="368">
        <f t="shared" si="122"/>
        <v>20</v>
      </c>
      <c r="D140" s="323"/>
      <c r="E140" s="366">
        <f t="shared" si="123"/>
        <v>0</v>
      </c>
      <c r="F140" s="367">
        <f t="shared" si="124"/>
        <v>4</v>
      </c>
      <c r="G140" s="368">
        <f t="shared" si="125"/>
        <v>453</v>
      </c>
      <c r="H140" s="323"/>
      <c r="I140" s="363">
        <f t="shared" si="126"/>
        <v>14761.9</v>
      </c>
      <c r="J140" s="364">
        <f t="shared" si="127"/>
        <v>147.619</v>
      </c>
      <c r="K140" s="365">
        <f t="shared" si="128"/>
        <v>1925.588</v>
      </c>
      <c r="L140" s="329"/>
      <c r="M140" s="356">
        <f t="shared" si="129"/>
        <v>385118</v>
      </c>
      <c r="N140" s="356">
        <f t="shared" si="130"/>
        <v>19255.900000000001</v>
      </c>
      <c r="O140" s="357">
        <f t="shared" si="131"/>
        <v>626169.59999999998</v>
      </c>
      <c r="P140" s="358">
        <f t="shared" si="132"/>
        <v>83.489279999999994</v>
      </c>
      <c r="Q140" s="359">
        <f t="shared" si="133"/>
        <v>33</v>
      </c>
      <c r="R140" s="360">
        <f t="shared" si="134"/>
        <v>7.0000000000000007E-2</v>
      </c>
      <c r="S140" s="361">
        <f t="shared" si="135"/>
        <v>53</v>
      </c>
      <c r="T140" s="362">
        <f t="shared" si="136"/>
        <v>0.12</v>
      </c>
      <c r="U140" s="331"/>
      <c r="V140" s="352">
        <f t="shared" si="137"/>
        <v>217591.44</v>
      </c>
      <c r="W140" s="353">
        <f t="shared" si="138"/>
        <v>843761.04</v>
      </c>
      <c r="X140" s="354">
        <f t="shared" si="139"/>
        <v>0.35</v>
      </c>
      <c r="Y140" s="355">
        <f t="shared" si="140"/>
        <v>29.01</v>
      </c>
      <c r="Z140" s="333"/>
      <c r="AA140" s="348">
        <f t="shared" si="141"/>
        <v>-836261.04</v>
      </c>
      <c r="AB140" s="349">
        <f t="shared" si="142"/>
        <v>112.5</v>
      </c>
      <c r="AC140" s="350">
        <f t="shared" si="143"/>
        <v>0</v>
      </c>
      <c r="AD140" s="351">
        <f t="shared" si="144"/>
        <v>0</v>
      </c>
      <c r="AE140" s="174">
        <v>124</v>
      </c>
    </row>
    <row r="141" spans="1:31" ht="15">
      <c r="A141" s="173">
        <v>125</v>
      </c>
      <c r="B141" s="369">
        <f t="shared" si="121"/>
        <v>0</v>
      </c>
      <c r="C141" s="368">
        <f t="shared" si="122"/>
        <v>20</v>
      </c>
      <c r="D141" s="323"/>
      <c r="E141" s="366">
        <f t="shared" si="123"/>
        <v>0</v>
      </c>
      <c r="F141" s="367">
        <f t="shared" si="124"/>
        <v>4</v>
      </c>
      <c r="G141" s="368">
        <f t="shared" si="125"/>
        <v>457</v>
      </c>
      <c r="H141" s="323"/>
      <c r="I141" s="363">
        <f t="shared" si="126"/>
        <v>15351.9</v>
      </c>
      <c r="J141" s="364">
        <f t="shared" si="127"/>
        <v>153.51900000000001</v>
      </c>
      <c r="K141" s="365">
        <f t="shared" si="128"/>
        <v>2079.107</v>
      </c>
      <c r="L141" s="329"/>
      <c r="M141" s="356">
        <f t="shared" si="129"/>
        <v>415822</v>
      </c>
      <c r="N141" s="356">
        <f t="shared" si="130"/>
        <v>20791.099999999999</v>
      </c>
      <c r="O141" s="357">
        <f t="shared" si="131"/>
        <v>703193.2</v>
      </c>
      <c r="P141" s="358">
        <f t="shared" si="132"/>
        <v>93.759093333333325</v>
      </c>
      <c r="Q141" s="359">
        <f t="shared" si="133"/>
        <v>34</v>
      </c>
      <c r="R141" s="360">
        <f t="shared" si="134"/>
        <v>7.0000000000000007E-2</v>
      </c>
      <c r="S141" s="361">
        <f t="shared" si="135"/>
        <v>54</v>
      </c>
      <c r="T141" s="362">
        <f t="shared" si="136"/>
        <v>0.12</v>
      </c>
      <c r="U141" s="331"/>
      <c r="V141" s="352">
        <f t="shared" si="137"/>
        <v>234939.09</v>
      </c>
      <c r="W141" s="353">
        <f t="shared" si="138"/>
        <v>938132.29</v>
      </c>
      <c r="X141" s="354">
        <f t="shared" si="139"/>
        <v>0.33</v>
      </c>
      <c r="Y141" s="355">
        <f t="shared" si="140"/>
        <v>31.33</v>
      </c>
      <c r="Z141" s="333"/>
      <c r="AA141" s="348">
        <f t="shared" si="141"/>
        <v>-930632.29</v>
      </c>
      <c r="AB141" s="349">
        <f t="shared" si="142"/>
        <v>125.08</v>
      </c>
      <c r="AC141" s="350">
        <f t="shared" si="143"/>
        <v>0</v>
      </c>
      <c r="AD141" s="351">
        <f t="shared" si="144"/>
        <v>0</v>
      </c>
      <c r="AE141" s="174">
        <v>125</v>
      </c>
    </row>
    <row r="142" spans="1:31" ht="15">
      <c r="A142" s="173">
        <v>126</v>
      </c>
      <c r="B142" s="369">
        <f t="shared" si="121"/>
        <v>0</v>
      </c>
      <c r="C142" s="368">
        <f t="shared" si="122"/>
        <v>20</v>
      </c>
      <c r="D142" s="323"/>
      <c r="E142" s="366">
        <f t="shared" si="123"/>
        <v>0</v>
      </c>
      <c r="F142" s="367">
        <f t="shared" si="124"/>
        <v>4</v>
      </c>
      <c r="G142" s="368">
        <f t="shared" si="125"/>
        <v>461</v>
      </c>
      <c r="H142" s="323"/>
      <c r="I142" s="363">
        <f t="shared" si="126"/>
        <v>15941.9</v>
      </c>
      <c r="J142" s="364">
        <f t="shared" si="127"/>
        <v>159.41900000000001</v>
      </c>
      <c r="K142" s="365">
        <f t="shared" si="128"/>
        <v>2238.5259999999998</v>
      </c>
      <c r="L142" s="329"/>
      <c r="M142" s="356">
        <f t="shared" si="129"/>
        <v>447706</v>
      </c>
      <c r="N142" s="356">
        <f t="shared" si="130"/>
        <v>22385.3</v>
      </c>
      <c r="O142" s="357">
        <f t="shared" si="131"/>
        <v>786357.6</v>
      </c>
      <c r="P142" s="358">
        <f t="shared" si="132"/>
        <v>104.84768</v>
      </c>
      <c r="Q142" s="359">
        <f t="shared" si="133"/>
        <v>35</v>
      </c>
      <c r="R142" s="360">
        <f t="shared" si="134"/>
        <v>0.08</v>
      </c>
      <c r="S142" s="361">
        <f t="shared" si="135"/>
        <v>55</v>
      </c>
      <c r="T142" s="362">
        <f t="shared" si="136"/>
        <v>0.12</v>
      </c>
      <c r="U142" s="331"/>
      <c r="V142" s="352">
        <f t="shared" si="137"/>
        <v>252953.44</v>
      </c>
      <c r="W142" s="353">
        <f t="shared" si="138"/>
        <v>1039311.04</v>
      </c>
      <c r="X142" s="354">
        <f t="shared" si="139"/>
        <v>0.32</v>
      </c>
      <c r="Y142" s="355">
        <f t="shared" si="140"/>
        <v>33.729999999999997</v>
      </c>
      <c r="Z142" s="333"/>
      <c r="AA142" s="348">
        <f t="shared" si="141"/>
        <v>-1031811.04</v>
      </c>
      <c r="AB142" s="349">
        <f t="shared" si="142"/>
        <v>138.57</v>
      </c>
      <c r="AC142" s="350">
        <f t="shared" si="143"/>
        <v>0</v>
      </c>
      <c r="AD142" s="351">
        <f t="shared" si="144"/>
        <v>0</v>
      </c>
      <c r="AE142" s="174">
        <v>126</v>
      </c>
    </row>
    <row r="143" spans="1:31" ht="15">
      <c r="A143" s="173">
        <v>127</v>
      </c>
      <c r="B143" s="369">
        <f t="shared" si="121"/>
        <v>0</v>
      </c>
      <c r="C143" s="368">
        <f t="shared" si="122"/>
        <v>20</v>
      </c>
      <c r="D143" s="323"/>
      <c r="E143" s="366">
        <f t="shared" si="123"/>
        <v>0</v>
      </c>
      <c r="F143" s="367">
        <f t="shared" si="124"/>
        <v>4</v>
      </c>
      <c r="G143" s="368">
        <f t="shared" si="125"/>
        <v>465</v>
      </c>
      <c r="H143" s="323"/>
      <c r="I143" s="363">
        <f t="shared" si="126"/>
        <v>16531.900000000001</v>
      </c>
      <c r="J143" s="364">
        <f t="shared" si="127"/>
        <v>165.31899999999999</v>
      </c>
      <c r="K143" s="365">
        <f t="shared" si="128"/>
        <v>2403.8449999999998</v>
      </c>
      <c r="L143" s="329"/>
      <c r="M143" s="356">
        <f t="shared" si="129"/>
        <v>480770</v>
      </c>
      <c r="N143" s="356">
        <f t="shared" si="130"/>
        <v>24038.5</v>
      </c>
      <c r="O143" s="357">
        <f t="shared" si="131"/>
        <v>875898.8</v>
      </c>
      <c r="P143" s="358">
        <f t="shared" si="132"/>
        <v>116.78650666666667</v>
      </c>
      <c r="Q143" s="359">
        <f t="shared" si="133"/>
        <v>36</v>
      </c>
      <c r="R143" s="360">
        <f t="shared" si="134"/>
        <v>0.08</v>
      </c>
      <c r="S143" s="361">
        <f t="shared" si="135"/>
        <v>56</v>
      </c>
      <c r="T143" s="362">
        <f t="shared" si="136"/>
        <v>0.12</v>
      </c>
      <c r="U143" s="331"/>
      <c r="V143" s="352">
        <f t="shared" si="137"/>
        <v>271634.49</v>
      </c>
      <c r="W143" s="353">
        <f t="shared" si="138"/>
        <v>1147533.29</v>
      </c>
      <c r="X143" s="354">
        <f t="shared" si="139"/>
        <v>0.31</v>
      </c>
      <c r="Y143" s="355">
        <f t="shared" si="140"/>
        <v>36.22</v>
      </c>
      <c r="Z143" s="333"/>
      <c r="AA143" s="348">
        <f t="shared" si="141"/>
        <v>-1140033.29</v>
      </c>
      <c r="AB143" s="349">
        <f t="shared" si="142"/>
        <v>153</v>
      </c>
      <c r="AC143" s="350">
        <f t="shared" si="143"/>
        <v>0</v>
      </c>
      <c r="AD143" s="351">
        <f t="shared" si="144"/>
        <v>0</v>
      </c>
      <c r="AE143" s="174">
        <v>127</v>
      </c>
    </row>
    <row r="144" spans="1:31" ht="15">
      <c r="A144" s="173">
        <v>128</v>
      </c>
      <c r="B144" s="369">
        <f t="shared" si="121"/>
        <v>0</v>
      </c>
      <c r="C144" s="368">
        <f t="shared" si="122"/>
        <v>20</v>
      </c>
      <c r="D144" s="323"/>
      <c r="E144" s="366">
        <f t="shared" si="123"/>
        <v>0</v>
      </c>
      <c r="F144" s="367">
        <f t="shared" si="124"/>
        <v>4</v>
      </c>
      <c r="G144" s="368">
        <f t="shared" si="125"/>
        <v>469</v>
      </c>
      <c r="H144" s="323"/>
      <c r="I144" s="363">
        <f t="shared" si="126"/>
        <v>17121.900000000001</v>
      </c>
      <c r="J144" s="364">
        <f t="shared" si="127"/>
        <v>171.21899999999999</v>
      </c>
      <c r="K144" s="365">
        <f t="shared" si="128"/>
        <v>2575.0639999999999</v>
      </c>
      <c r="L144" s="329"/>
      <c r="M144" s="356">
        <f t="shared" si="129"/>
        <v>515012</v>
      </c>
      <c r="N144" s="356">
        <f t="shared" si="130"/>
        <v>25750.6</v>
      </c>
      <c r="O144" s="357">
        <f t="shared" si="131"/>
        <v>972052.8</v>
      </c>
      <c r="P144" s="358">
        <f t="shared" si="132"/>
        <v>129.60704000000001</v>
      </c>
      <c r="Q144" s="359">
        <f t="shared" si="133"/>
        <v>38</v>
      </c>
      <c r="R144" s="360">
        <f t="shared" si="134"/>
        <v>0.08</v>
      </c>
      <c r="S144" s="361">
        <f t="shared" si="135"/>
        <v>58</v>
      </c>
      <c r="T144" s="362">
        <f t="shared" si="136"/>
        <v>0.12</v>
      </c>
      <c r="U144" s="331"/>
      <c r="V144" s="352">
        <f t="shared" si="137"/>
        <v>290982.23</v>
      </c>
      <c r="W144" s="353">
        <f t="shared" si="138"/>
        <v>1263035.03</v>
      </c>
      <c r="X144" s="354">
        <f t="shared" si="139"/>
        <v>0.3</v>
      </c>
      <c r="Y144" s="355">
        <f t="shared" si="140"/>
        <v>38.799999999999997</v>
      </c>
      <c r="Z144" s="333"/>
      <c r="AA144" s="348">
        <f t="shared" si="141"/>
        <v>-1255535.03</v>
      </c>
      <c r="AB144" s="349">
        <f t="shared" si="142"/>
        <v>168.4</v>
      </c>
      <c r="AC144" s="350">
        <f t="shared" si="143"/>
        <v>0</v>
      </c>
      <c r="AD144" s="351">
        <f t="shared" si="144"/>
        <v>0</v>
      </c>
      <c r="AE144" s="174">
        <v>128</v>
      </c>
    </row>
    <row r="145" spans="1:31" ht="15">
      <c r="A145" s="173">
        <v>129</v>
      </c>
      <c r="B145" s="369">
        <f t="shared" si="121"/>
        <v>0</v>
      </c>
      <c r="C145" s="368">
        <f t="shared" si="122"/>
        <v>20</v>
      </c>
      <c r="D145" s="323"/>
      <c r="E145" s="366">
        <f t="shared" si="123"/>
        <v>0</v>
      </c>
      <c r="F145" s="367">
        <f t="shared" si="124"/>
        <v>4</v>
      </c>
      <c r="G145" s="368">
        <f t="shared" si="125"/>
        <v>473</v>
      </c>
      <c r="H145" s="323"/>
      <c r="I145" s="363">
        <f t="shared" si="126"/>
        <v>17711.900000000001</v>
      </c>
      <c r="J145" s="364">
        <f t="shared" si="127"/>
        <v>177.119</v>
      </c>
      <c r="K145" s="365">
        <f t="shared" si="128"/>
        <v>2752.183</v>
      </c>
      <c r="L145" s="329"/>
      <c r="M145" s="356">
        <f t="shared" si="129"/>
        <v>550436</v>
      </c>
      <c r="N145" s="356">
        <f t="shared" si="130"/>
        <v>27521.8</v>
      </c>
      <c r="O145" s="357">
        <f t="shared" si="131"/>
        <v>1075055.2</v>
      </c>
      <c r="P145" s="358">
        <f t="shared" si="132"/>
        <v>143.34069333333332</v>
      </c>
      <c r="Q145" s="359">
        <f t="shared" si="133"/>
        <v>39</v>
      </c>
      <c r="R145" s="360">
        <f t="shared" si="134"/>
        <v>0.08</v>
      </c>
      <c r="S145" s="361">
        <f t="shared" si="135"/>
        <v>59</v>
      </c>
      <c r="T145" s="362">
        <f t="shared" si="136"/>
        <v>0.12</v>
      </c>
      <c r="U145" s="331"/>
      <c r="V145" s="352">
        <f t="shared" si="137"/>
        <v>310996.68</v>
      </c>
      <c r="W145" s="353">
        <f t="shared" si="138"/>
        <v>1386051.88</v>
      </c>
      <c r="X145" s="354">
        <f t="shared" si="139"/>
        <v>0.28999999999999998</v>
      </c>
      <c r="Y145" s="355">
        <f t="shared" si="140"/>
        <v>41.47</v>
      </c>
      <c r="Z145" s="333"/>
      <c r="AA145" s="348">
        <f t="shared" si="141"/>
        <v>-1378551.88</v>
      </c>
      <c r="AB145" s="349">
        <f t="shared" si="142"/>
        <v>184.81</v>
      </c>
      <c r="AC145" s="350">
        <f t="shared" si="143"/>
        <v>0</v>
      </c>
      <c r="AD145" s="351">
        <f t="shared" si="144"/>
        <v>0</v>
      </c>
      <c r="AE145" s="174">
        <v>129</v>
      </c>
    </row>
    <row r="146" spans="1:31" ht="15">
      <c r="A146" s="173">
        <v>130</v>
      </c>
      <c r="B146" s="369">
        <f t="shared" si="121"/>
        <v>0</v>
      </c>
      <c r="C146" s="368">
        <f t="shared" si="122"/>
        <v>20</v>
      </c>
      <c r="D146" s="323"/>
      <c r="E146" s="366">
        <f t="shared" si="123"/>
        <v>0</v>
      </c>
      <c r="F146" s="367">
        <f t="shared" si="124"/>
        <v>4</v>
      </c>
      <c r="G146" s="368">
        <f t="shared" si="125"/>
        <v>477</v>
      </c>
      <c r="H146" s="323"/>
      <c r="I146" s="363">
        <f t="shared" si="126"/>
        <v>18301.900000000001</v>
      </c>
      <c r="J146" s="364">
        <f t="shared" si="127"/>
        <v>183.01900000000001</v>
      </c>
      <c r="K146" s="365">
        <f t="shared" si="128"/>
        <v>2935.2020000000002</v>
      </c>
      <c r="L146" s="329"/>
      <c r="M146" s="356">
        <f t="shared" si="129"/>
        <v>587040</v>
      </c>
      <c r="N146" s="356">
        <f t="shared" si="130"/>
        <v>29352</v>
      </c>
      <c r="O146" s="357">
        <f t="shared" si="131"/>
        <v>1185142.3999999999</v>
      </c>
      <c r="P146" s="358">
        <f t="shared" si="132"/>
        <v>158.01898666666665</v>
      </c>
      <c r="Q146" s="359">
        <f t="shared" si="133"/>
        <v>40</v>
      </c>
      <c r="R146" s="360">
        <f t="shared" si="134"/>
        <v>0.08</v>
      </c>
      <c r="S146" s="361">
        <f t="shared" si="135"/>
        <v>60</v>
      </c>
      <c r="T146" s="362">
        <f t="shared" si="136"/>
        <v>0.13</v>
      </c>
      <c r="U146" s="331"/>
      <c r="V146" s="352">
        <f t="shared" si="137"/>
        <v>331677.83</v>
      </c>
      <c r="W146" s="353">
        <f t="shared" si="138"/>
        <v>1516820.23</v>
      </c>
      <c r="X146" s="354">
        <f t="shared" si="139"/>
        <v>0.28000000000000003</v>
      </c>
      <c r="Y146" s="355">
        <f t="shared" si="140"/>
        <v>44.22</v>
      </c>
      <c r="Z146" s="333"/>
      <c r="AA146" s="348">
        <f t="shared" si="141"/>
        <v>-1509320.23</v>
      </c>
      <c r="AB146" s="349">
        <f t="shared" si="142"/>
        <v>202.24</v>
      </c>
      <c r="AC146" s="350">
        <f t="shared" si="143"/>
        <v>0</v>
      </c>
      <c r="AD146" s="351">
        <f t="shared" si="144"/>
        <v>0</v>
      </c>
      <c r="AE146" s="174">
        <v>130</v>
      </c>
    </row>
    <row r="147" spans="1:31" ht="15">
      <c r="A147" s="173">
        <v>131</v>
      </c>
      <c r="B147" s="369">
        <f t="shared" si="121"/>
        <v>0</v>
      </c>
      <c r="C147" s="368">
        <f t="shared" si="122"/>
        <v>20</v>
      </c>
      <c r="D147" s="323"/>
      <c r="E147" s="366">
        <f t="shared" si="123"/>
        <v>0</v>
      </c>
      <c r="F147" s="367">
        <f t="shared" si="124"/>
        <v>4</v>
      </c>
      <c r="G147" s="368">
        <f t="shared" si="125"/>
        <v>481</v>
      </c>
      <c r="H147" s="323"/>
      <c r="I147" s="363">
        <f t="shared" si="126"/>
        <v>18891.900000000001</v>
      </c>
      <c r="J147" s="364">
        <f t="shared" si="127"/>
        <v>188.91900000000001</v>
      </c>
      <c r="K147" s="365">
        <f t="shared" si="128"/>
        <v>3124.1210000000001</v>
      </c>
      <c r="L147" s="329"/>
      <c r="M147" s="356">
        <f t="shared" si="129"/>
        <v>624824</v>
      </c>
      <c r="N147" s="356">
        <f t="shared" si="130"/>
        <v>31241.200000000001</v>
      </c>
      <c r="O147" s="357">
        <f t="shared" si="131"/>
        <v>1302550.3999999999</v>
      </c>
      <c r="P147" s="358">
        <f t="shared" si="132"/>
        <v>173.67338666666666</v>
      </c>
      <c r="Q147" s="359">
        <f t="shared" si="133"/>
        <v>42</v>
      </c>
      <c r="R147" s="360">
        <f t="shared" si="134"/>
        <v>0.09</v>
      </c>
      <c r="S147" s="361">
        <f t="shared" si="135"/>
        <v>62</v>
      </c>
      <c r="T147" s="362">
        <f t="shared" si="136"/>
        <v>0.13</v>
      </c>
      <c r="U147" s="331"/>
      <c r="V147" s="352">
        <f t="shared" si="137"/>
        <v>353025.67</v>
      </c>
      <c r="W147" s="353">
        <f t="shared" si="138"/>
        <v>1655576.07</v>
      </c>
      <c r="X147" s="354">
        <f t="shared" si="139"/>
        <v>0.27</v>
      </c>
      <c r="Y147" s="355">
        <f t="shared" si="140"/>
        <v>47.07</v>
      </c>
      <c r="Z147" s="333"/>
      <c r="AA147" s="348">
        <f t="shared" si="141"/>
        <v>-1648076.07</v>
      </c>
      <c r="AB147" s="349">
        <f t="shared" si="142"/>
        <v>220.74</v>
      </c>
      <c r="AC147" s="350">
        <f t="shared" si="143"/>
        <v>0</v>
      </c>
      <c r="AD147" s="351">
        <f t="shared" si="144"/>
        <v>0</v>
      </c>
      <c r="AE147" s="174">
        <v>131</v>
      </c>
    </row>
    <row r="148" spans="1:31" ht="15">
      <c r="A148" s="173">
        <v>132</v>
      </c>
      <c r="B148" s="369">
        <f t="shared" si="121"/>
        <v>0</v>
      </c>
      <c r="C148" s="368">
        <f t="shared" si="122"/>
        <v>20</v>
      </c>
      <c r="D148" s="323"/>
      <c r="E148" s="366">
        <f t="shared" si="123"/>
        <v>0</v>
      </c>
      <c r="F148" s="367">
        <f t="shared" si="124"/>
        <v>4</v>
      </c>
      <c r="G148" s="368">
        <f t="shared" si="125"/>
        <v>485</v>
      </c>
      <c r="H148" s="323"/>
      <c r="I148" s="363">
        <f t="shared" si="126"/>
        <v>19481.900000000001</v>
      </c>
      <c r="J148" s="364">
        <f t="shared" si="127"/>
        <v>194.81899999999999</v>
      </c>
      <c r="K148" s="365">
        <f t="shared" si="128"/>
        <v>3318.94</v>
      </c>
      <c r="L148" s="329"/>
      <c r="M148" s="356">
        <f t="shared" si="129"/>
        <v>663788</v>
      </c>
      <c r="N148" s="356">
        <f t="shared" si="130"/>
        <v>33189.4</v>
      </c>
      <c r="O148" s="357">
        <f t="shared" si="131"/>
        <v>1427515.2</v>
      </c>
      <c r="P148" s="358">
        <f t="shared" si="132"/>
        <v>190.33535999999998</v>
      </c>
      <c r="Q148" s="359">
        <f t="shared" si="133"/>
        <v>43</v>
      </c>
      <c r="R148" s="360">
        <f t="shared" si="134"/>
        <v>0.09</v>
      </c>
      <c r="S148" s="361">
        <f t="shared" si="135"/>
        <v>63</v>
      </c>
      <c r="T148" s="362">
        <f t="shared" si="136"/>
        <v>0.13</v>
      </c>
      <c r="U148" s="331"/>
      <c r="V148" s="352">
        <f t="shared" si="137"/>
        <v>375040.22</v>
      </c>
      <c r="W148" s="353">
        <f t="shared" si="138"/>
        <v>1802555.42</v>
      </c>
      <c r="X148" s="354">
        <f t="shared" si="139"/>
        <v>0.26</v>
      </c>
      <c r="Y148" s="355">
        <f t="shared" si="140"/>
        <v>50.01</v>
      </c>
      <c r="Z148" s="333"/>
      <c r="AA148" s="348">
        <f t="shared" si="141"/>
        <v>-1795055.42</v>
      </c>
      <c r="AB148" s="349">
        <f t="shared" si="142"/>
        <v>240.34</v>
      </c>
      <c r="AC148" s="350">
        <f t="shared" si="143"/>
        <v>0</v>
      </c>
      <c r="AD148" s="351">
        <f t="shared" si="144"/>
        <v>0</v>
      </c>
      <c r="AE148" s="174">
        <v>132</v>
      </c>
    </row>
    <row r="149" spans="1:31" ht="15">
      <c r="A149" s="173">
        <v>133</v>
      </c>
      <c r="B149" s="369">
        <f t="shared" si="121"/>
        <v>0</v>
      </c>
      <c r="C149" s="368">
        <f t="shared" si="122"/>
        <v>20</v>
      </c>
      <c r="D149" s="323"/>
      <c r="E149" s="366">
        <f t="shared" si="123"/>
        <v>0</v>
      </c>
      <c r="F149" s="367">
        <f t="shared" si="124"/>
        <v>4</v>
      </c>
      <c r="G149" s="368">
        <f t="shared" si="125"/>
        <v>489</v>
      </c>
      <c r="H149" s="323"/>
      <c r="I149" s="363">
        <f t="shared" si="126"/>
        <v>20071.900000000001</v>
      </c>
      <c r="J149" s="364">
        <f t="shared" si="127"/>
        <v>200.71899999999999</v>
      </c>
      <c r="K149" s="365">
        <f t="shared" si="128"/>
        <v>3519.6590000000001</v>
      </c>
      <c r="L149" s="329"/>
      <c r="M149" s="356">
        <f t="shared" si="129"/>
        <v>703932</v>
      </c>
      <c r="N149" s="356">
        <f t="shared" si="130"/>
        <v>35196.6</v>
      </c>
      <c r="O149" s="357">
        <f t="shared" si="131"/>
        <v>1560272.8</v>
      </c>
      <c r="P149" s="358">
        <f t="shared" si="132"/>
        <v>208.03637333333333</v>
      </c>
      <c r="Q149" s="359">
        <f t="shared" si="133"/>
        <v>44</v>
      </c>
      <c r="R149" s="360">
        <f t="shared" si="134"/>
        <v>0.09</v>
      </c>
      <c r="S149" s="361">
        <f t="shared" si="135"/>
        <v>64</v>
      </c>
      <c r="T149" s="362">
        <f t="shared" si="136"/>
        <v>0.13</v>
      </c>
      <c r="U149" s="331"/>
      <c r="V149" s="352">
        <f t="shared" si="137"/>
        <v>397721.47</v>
      </c>
      <c r="W149" s="353">
        <f t="shared" si="138"/>
        <v>1957994.27</v>
      </c>
      <c r="X149" s="354">
        <f t="shared" si="139"/>
        <v>0.25</v>
      </c>
      <c r="Y149" s="355">
        <f t="shared" si="140"/>
        <v>53.03</v>
      </c>
      <c r="Z149" s="333"/>
      <c r="AA149" s="348">
        <f t="shared" si="141"/>
        <v>-1950494.27</v>
      </c>
      <c r="AB149" s="349">
        <f t="shared" si="142"/>
        <v>261.07</v>
      </c>
      <c r="AC149" s="350">
        <f t="shared" si="143"/>
        <v>0</v>
      </c>
      <c r="AD149" s="351">
        <f t="shared" si="144"/>
        <v>0</v>
      </c>
      <c r="AE149" s="174">
        <v>133</v>
      </c>
    </row>
    <row r="150" spans="1:31" ht="15">
      <c r="A150" s="173">
        <v>134</v>
      </c>
      <c r="B150" s="369">
        <f t="shared" si="121"/>
        <v>0</v>
      </c>
      <c r="C150" s="368">
        <f t="shared" si="122"/>
        <v>20</v>
      </c>
      <c r="D150" s="323"/>
      <c r="E150" s="366">
        <f t="shared" si="123"/>
        <v>0</v>
      </c>
      <c r="F150" s="367">
        <f t="shared" si="124"/>
        <v>4</v>
      </c>
      <c r="G150" s="368">
        <f t="shared" si="125"/>
        <v>493</v>
      </c>
      <c r="H150" s="323"/>
      <c r="I150" s="363">
        <f t="shared" si="126"/>
        <v>20661.900000000001</v>
      </c>
      <c r="J150" s="364">
        <f t="shared" si="127"/>
        <v>206.619</v>
      </c>
      <c r="K150" s="365">
        <f t="shared" si="128"/>
        <v>3726.2780000000002</v>
      </c>
      <c r="L150" s="329"/>
      <c r="M150" s="356">
        <f t="shared" si="129"/>
        <v>745256</v>
      </c>
      <c r="N150" s="356">
        <f t="shared" si="130"/>
        <v>37262.800000000003</v>
      </c>
      <c r="O150" s="357">
        <f t="shared" si="131"/>
        <v>1701059.2</v>
      </c>
      <c r="P150" s="358">
        <f t="shared" si="132"/>
        <v>226.80789333333334</v>
      </c>
      <c r="Q150" s="359">
        <f t="shared" si="133"/>
        <v>46</v>
      </c>
      <c r="R150" s="360">
        <f t="shared" si="134"/>
        <v>0.09</v>
      </c>
      <c r="S150" s="361">
        <f t="shared" si="135"/>
        <v>66</v>
      </c>
      <c r="T150" s="362">
        <f t="shared" si="136"/>
        <v>0.13</v>
      </c>
      <c r="U150" s="331"/>
      <c r="V150" s="352">
        <f t="shared" si="137"/>
        <v>421069.41</v>
      </c>
      <c r="W150" s="353">
        <f t="shared" si="138"/>
        <v>2122128.61</v>
      </c>
      <c r="X150" s="354">
        <f t="shared" si="139"/>
        <v>0.25</v>
      </c>
      <c r="Y150" s="355">
        <f t="shared" si="140"/>
        <v>56.14</v>
      </c>
      <c r="Z150" s="333"/>
      <c r="AA150" s="348">
        <f t="shared" si="141"/>
        <v>-2114628.61</v>
      </c>
      <c r="AB150" s="349">
        <f t="shared" si="142"/>
        <v>282.95</v>
      </c>
      <c r="AC150" s="350">
        <f t="shared" si="143"/>
        <v>0</v>
      </c>
      <c r="AD150" s="351">
        <f t="shared" si="144"/>
        <v>0</v>
      </c>
      <c r="AE150" s="174">
        <v>134</v>
      </c>
    </row>
    <row r="151" spans="1:31" ht="15">
      <c r="A151" s="173">
        <v>135</v>
      </c>
      <c r="B151" s="369">
        <f t="shared" si="121"/>
        <v>0</v>
      </c>
      <c r="C151" s="368">
        <f t="shared" si="122"/>
        <v>20</v>
      </c>
      <c r="D151" s="323"/>
      <c r="E151" s="366">
        <f t="shared" si="123"/>
        <v>0</v>
      </c>
      <c r="F151" s="367">
        <f t="shared" si="124"/>
        <v>4</v>
      </c>
      <c r="G151" s="368">
        <f t="shared" si="125"/>
        <v>497</v>
      </c>
      <c r="H151" s="323"/>
      <c r="I151" s="363">
        <f t="shared" si="126"/>
        <v>21251.9</v>
      </c>
      <c r="J151" s="364">
        <f t="shared" si="127"/>
        <v>212.51900000000001</v>
      </c>
      <c r="K151" s="365">
        <f t="shared" si="128"/>
        <v>3938.7970000000005</v>
      </c>
      <c r="L151" s="329"/>
      <c r="M151" s="356">
        <f t="shared" si="129"/>
        <v>787760</v>
      </c>
      <c r="N151" s="356">
        <f t="shared" si="130"/>
        <v>39388</v>
      </c>
      <c r="O151" s="357">
        <f t="shared" si="131"/>
        <v>1850110.4</v>
      </c>
      <c r="P151" s="358">
        <f t="shared" si="132"/>
        <v>246.68138666666667</v>
      </c>
      <c r="Q151" s="359">
        <f t="shared" si="133"/>
        <v>47</v>
      </c>
      <c r="R151" s="360">
        <f t="shared" si="134"/>
        <v>0.09</v>
      </c>
      <c r="S151" s="361">
        <f t="shared" si="135"/>
        <v>67</v>
      </c>
      <c r="T151" s="362">
        <f t="shared" si="136"/>
        <v>0.13</v>
      </c>
      <c r="U151" s="331"/>
      <c r="V151" s="352">
        <f t="shared" si="137"/>
        <v>445084.06</v>
      </c>
      <c r="W151" s="353">
        <f t="shared" si="138"/>
        <v>2295194.46</v>
      </c>
      <c r="X151" s="354">
        <f t="shared" si="139"/>
        <v>0.24</v>
      </c>
      <c r="Y151" s="355">
        <f t="shared" si="140"/>
        <v>59.34</v>
      </c>
      <c r="Z151" s="333"/>
      <c r="AA151" s="348">
        <f t="shared" si="141"/>
        <v>-2287694.46</v>
      </c>
      <c r="AB151" s="349">
        <f t="shared" si="142"/>
        <v>306.02999999999997</v>
      </c>
      <c r="AC151" s="350">
        <f t="shared" si="143"/>
        <v>0</v>
      </c>
      <c r="AD151" s="351">
        <f t="shared" si="144"/>
        <v>0</v>
      </c>
      <c r="AE151" s="174">
        <v>135</v>
      </c>
    </row>
    <row r="152" spans="1:31" ht="15">
      <c r="A152" s="173">
        <v>136</v>
      </c>
      <c r="B152" s="369">
        <f t="shared" si="121"/>
        <v>0</v>
      </c>
      <c r="C152" s="368">
        <f t="shared" si="122"/>
        <v>20</v>
      </c>
      <c r="D152" s="323"/>
      <c r="E152" s="366">
        <f t="shared" si="123"/>
        <v>0</v>
      </c>
      <c r="F152" s="367">
        <f t="shared" si="124"/>
        <v>4</v>
      </c>
      <c r="G152" s="368">
        <f t="shared" si="125"/>
        <v>501</v>
      </c>
      <c r="H152" s="323"/>
      <c r="I152" s="363">
        <f t="shared" si="126"/>
        <v>21841.9</v>
      </c>
      <c r="J152" s="364">
        <f t="shared" si="127"/>
        <v>218.41900000000001</v>
      </c>
      <c r="K152" s="365">
        <f t="shared" si="128"/>
        <v>4157.2160000000003</v>
      </c>
      <c r="L152" s="329"/>
      <c r="M152" s="356">
        <f t="shared" si="129"/>
        <v>831444</v>
      </c>
      <c r="N152" s="356">
        <f t="shared" si="130"/>
        <v>41572.199999999997</v>
      </c>
      <c r="O152" s="357">
        <f t="shared" si="131"/>
        <v>2007662.4</v>
      </c>
      <c r="P152" s="358">
        <f t="shared" si="132"/>
        <v>267.68831999999998</v>
      </c>
      <c r="Q152" s="359">
        <f t="shared" si="133"/>
        <v>48</v>
      </c>
      <c r="R152" s="360">
        <f t="shared" si="134"/>
        <v>0.1</v>
      </c>
      <c r="S152" s="361">
        <f t="shared" si="135"/>
        <v>68</v>
      </c>
      <c r="T152" s="362">
        <f t="shared" si="136"/>
        <v>0.14000000000000001</v>
      </c>
      <c r="U152" s="331"/>
      <c r="V152" s="352">
        <f t="shared" si="137"/>
        <v>469765.41</v>
      </c>
      <c r="W152" s="353">
        <f t="shared" si="138"/>
        <v>2477427.81</v>
      </c>
      <c r="X152" s="354">
        <f t="shared" si="139"/>
        <v>0.23</v>
      </c>
      <c r="Y152" s="355">
        <f t="shared" si="140"/>
        <v>62.64</v>
      </c>
      <c r="Z152" s="333"/>
      <c r="AA152" s="348">
        <f t="shared" si="141"/>
        <v>-2469927.81</v>
      </c>
      <c r="AB152" s="349">
        <f t="shared" si="142"/>
        <v>330.32</v>
      </c>
      <c r="AC152" s="350">
        <f t="shared" si="143"/>
        <v>0</v>
      </c>
      <c r="AD152" s="351">
        <f t="shared" si="144"/>
        <v>0</v>
      </c>
      <c r="AE152" s="174">
        <v>136</v>
      </c>
    </row>
    <row r="153" spans="1:31" ht="15">
      <c r="A153" s="173">
        <v>137</v>
      </c>
      <c r="B153" s="369">
        <f t="shared" si="121"/>
        <v>0</v>
      </c>
      <c r="C153" s="368">
        <f t="shared" si="122"/>
        <v>20</v>
      </c>
      <c r="D153" s="323"/>
      <c r="E153" s="366">
        <f t="shared" si="123"/>
        <v>0</v>
      </c>
      <c r="F153" s="367">
        <f t="shared" si="124"/>
        <v>4</v>
      </c>
      <c r="G153" s="368">
        <f t="shared" si="125"/>
        <v>505</v>
      </c>
      <c r="H153" s="323"/>
      <c r="I153" s="363">
        <f t="shared" si="126"/>
        <v>22431.9</v>
      </c>
      <c r="J153" s="364">
        <f t="shared" si="127"/>
        <v>224.31899999999999</v>
      </c>
      <c r="K153" s="365">
        <f t="shared" si="128"/>
        <v>4381.5350000000008</v>
      </c>
      <c r="L153" s="329"/>
      <c r="M153" s="356">
        <f t="shared" si="129"/>
        <v>876308</v>
      </c>
      <c r="N153" s="356">
        <f t="shared" si="130"/>
        <v>43815.4</v>
      </c>
      <c r="O153" s="357">
        <f t="shared" si="131"/>
        <v>2173951.2000000002</v>
      </c>
      <c r="P153" s="358">
        <f t="shared" si="132"/>
        <v>289.86016000000001</v>
      </c>
      <c r="Q153" s="359">
        <f t="shared" si="133"/>
        <v>50</v>
      </c>
      <c r="R153" s="360">
        <f t="shared" si="134"/>
        <v>0.1</v>
      </c>
      <c r="S153" s="361">
        <f t="shared" si="135"/>
        <v>70</v>
      </c>
      <c r="T153" s="362">
        <f t="shared" si="136"/>
        <v>0.14000000000000001</v>
      </c>
      <c r="U153" s="331"/>
      <c r="V153" s="352">
        <f t="shared" si="137"/>
        <v>495113.46</v>
      </c>
      <c r="W153" s="353">
        <f t="shared" si="138"/>
        <v>2669064.66</v>
      </c>
      <c r="X153" s="354">
        <f t="shared" si="139"/>
        <v>0.23</v>
      </c>
      <c r="Y153" s="355">
        <f t="shared" si="140"/>
        <v>66.02</v>
      </c>
      <c r="Z153" s="333"/>
      <c r="AA153" s="348">
        <f t="shared" si="141"/>
        <v>-2661564.66</v>
      </c>
      <c r="AB153" s="349">
        <f t="shared" si="142"/>
        <v>355.88</v>
      </c>
      <c r="AC153" s="350">
        <f t="shared" si="143"/>
        <v>0</v>
      </c>
      <c r="AD153" s="351">
        <f t="shared" si="144"/>
        <v>0</v>
      </c>
      <c r="AE153" s="174">
        <v>137</v>
      </c>
    </row>
    <row r="154" spans="1:31" ht="15">
      <c r="A154" s="173">
        <v>138</v>
      </c>
      <c r="B154" s="369">
        <f t="shared" si="121"/>
        <v>0</v>
      </c>
      <c r="C154" s="368">
        <f t="shared" si="122"/>
        <v>20</v>
      </c>
      <c r="D154" s="323"/>
      <c r="E154" s="366">
        <f t="shared" si="123"/>
        <v>0</v>
      </c>
      <c r="F154" s="367">
        <f t="shared" si="124"/>
        <v>4</v>
      </c>
      <c r="G154" s="368">
        <f t="shared" si="125"/>
        <v>509</v>
      </c>
      <c r="H154" s="323"/>
      <c r="I154" s="363">
        <f t="shared" si="126"/>
        <v>23021.9</v>
      </c>
      <c r="J154" s="364">
        <f t="shared" si="127"/>
        <v>230.21899999999999</v>
      </c>
      <c r="K154" s="365">
        <f t="shared" si="128"/>
        <v>4611.7540000000008</v>
      </c>
      <c r="L154" s="329"/>
      <c r="M154" s="356">
        <f t="shared" si="129"/>
        <v>922350</v>
      </c>
      <c r="N154" s="356">
        <f t="shared" si="130"/>
        <v>46117.5</v>
      </c>
      <c r="O154" s="357">
        <f t="shared" si="131"/>
        <v>2349212.7999999998</v>
      </c>
      <c r="P154" s="358">
        <f t="shared" si="132"/>
        <v>313.22837333333331</v>
      </c>
      <c r="Q154" s="359">
        <f t="shared" si="133"/>
        <v>51</v>
      </c>
      <c r="R154" s="360">
        <f t="shared" si="134"/>
        <v>0.1</v>
      </c>
      <c r="S154" s="361">
        <f t="shared" si="135"/>
        <v>71</v>
      </c>
      <c r="T154" s="362">
        <f t="shared" si="136"/>
        <v>0.14000000000000001</v>
      </c>
      <c r="U154" s="331"/>
      <c r="V154" s="352">
        <f t="shared" si="137"/>
        <v>521128.2</v>
      </c>
      <c r="W154" s="353">
        <f t="shared" si="138"/>
        <v>2870341</v>
      </c>
      <c r="X154" s="354">
        <f t="shared" si="139"/>
        <v>0.22</v>
      </c>
      <c r="Y154" s="355">
        <f t="shared" si="140"/>
        <v>69.48</v>
      </c>
      <c r="Z154" s="333"/>
      <c r="AA154" s="348">
        <f t="shared" si="141"/>
        <v>-2862841</v>
      </c>
      <c r="AB154" s="349">
        <f t="shared" si="142"/>
        <v>382.71</v>
      </c>
      <c r="AC154" s="350">
        <f t="shared" si="143"/>
        <v>0</v>
      </c>
      <c r="AD154" s="351">
        <f t="shared" si="144"/>
        <v>0</v>
      </c>
      <c r="AE154" s="174">
        <v>138</v>
      </c>
    </row>
    <row r="155" spans="1:31" ht="15">
      <c r="A155" s="173">
        <v>139</v>
      </c>
      <c r="B155" s="369">
        <f t="shared" si="121"/>
        <v>0</v>
      </c>
      <c r="C155" s="368">
        <f t="shared" si="122"/>
        <v>20</v>
      </c>
      <c r="D155" s="323"/>
      <c r="E155" s="366">
        <f t="shared" si="123"/>
        <v>0</v>
      </c>
      <c r="F155" s="367">
        <f t="shared" si="124"/>
        <v>4</v>
      </c>
      <c r="G155" s="368">
        <f t="shared" si="125"/>
        <v>513</v>
      </c>
      <c r="H155" s="323"/>
      <c r="I155" s="363">
        <f t="shared" si="126"/>
        <v>23611.9</v>
      </c>
      <c r="J155" s="364">
        <f t="shared" si="127"/>
        <v>236.119</v>
      </c>
      <c r="K155" s="365">
        <f t="shared" si="128"/>
        <v>4847.8730000000005</v>
      </c>
      <c r="L155" s="329"/>
      <c r="M155" s="356">
        <f t="shared" si="129"/>
        <v>969574</v>
      </c>
      <c r="N155" s="356">
        <f t="shared" si="130"/>
        <v>48478.7</v>
      </c>
      <c r="O155" s="357">
        <f t="shared" si="131"/>
        <v>2533682.7999999998</v>
      </c>
      <c r="P155" s="358">
        <f t="shared" si="132"/>
        <v>337.82437333333331</v>
      </c>
      <c r="Q155" s="359">
        <f t="shared" si="133"/>
        <v>52</v>
      </c>
      <c r="R155" s="360">
        <f t="shared" si="134"/>
        <v>0.1</v>
      </c>
      <c r="S155" s="361">
        <f t="shared" si="135"/>
        <v>72</v>
      </c>
      <c r="T155" s="362">
        <f t="shared" si="136"/>
        <v>0.14000000000000001</v>
      </c>
      <c r="U155" s="331"/>
      <c r="V155" s="352">
        <f t="shared" si="137"/>
        <v>547809.65</v>
      </c>
      <c r="W155" s="353">
        <f t="shared" si="138"/>
        <v>3081492.45</v>
      </c>
      <c r="X155" s="354">
        <f t="shared" si="139"/>
        <v>0.22</v>
      </c>
      <c r="Y155" s="355">
        <f t="shared" si="140"/>
        <v>73.040000000000006</v>
      </c>
      <c r="Z155" s="333"/>
      <c r="AA155" s="348">
        <f t="shared" si="141"/>
        <v>-3073992.45</v>
      </c>
      <c r="AB155" s="349">
        <f t="shared" si="142"/>
        <v>410.87</v>
      </c>
      <c r="AC155" s="350">
        <f t="shared" si="143"/>
        <v>0</v>
      </c>
      <c r="AD155" s="351">
        <f t="shared" si="144"/>
        <v>0</v>
      </c>
      <c r="AE155" s="174">
        <v>139</v>
      </c>
    </row>
    <row r="156" spans="1:31" ht="15">
      <c r="A156" s="173">
        <v>140</v>
      </c>
      <c r="B156" s="369">
        <f t="shared" si="121"/>
        <v>0</v>
      </c>
      <c r="C156" s="368">
        <f t="shared" si="122"/>
        <v>20</v>
      </c>
      <c r="D156" s="323"/>
      <c r="E156" s="366">
        <f t="shared" si="123"/>
        <v>0</v>
      </c>
      <c r="F156" s="367">
        <f t="shared" si="124"/>
        <v>4</v>
      </c>
      <c r="G156" s="368">
        <f t="shared" si="125"/>
        <v>517</v>
      </c>
      <c r="H156" s="323"/>
      <c r="I156" s="363">
        <f t="shared" si="126"/>
        <v>24201.9</v>
      </c>
      <c r="J156" s="364">
        <f t="shared" si="127"/>
        <v>242.01900000000001</v>
      </c>
      <c r="K156" s="365">
        <f t="shared" si="128"/>
        <v>5089.8920000000007</v>
      </c>
      <c r="L156" s="329"/>
      <c r="M156" s="356">
        <f t="shared" si="129"/>
        <v>1017978</v>
      </c>
      <c r="N156" s="356">
        <f t="shared" si="130"/>
        <v>50898.9</v>
      </c>
      <c r="O156" s="357">
        <f t="shared" si="131"/>
        <v>2727597.6</v>
      </c>
      <c r="P156" s="358">
        <f t="shared" si="132"/>
        <v>363.67968000000002</v>
      </c>
      <c r="Q156" s="359">
        <f t="shared" si="133"/>
        <v>54</v>
      </c>
      <c r="R156" s="360">
        <f t="shared" si="134"/>
        <v>0.1</v>
      </c>
      <c r="S156" s="361">
        <f t="shared" si="135"/>
        <v>74</v>
      </c>
      <c r="T156" s="362">
        <f t="shared" si="136"/>
        <v>0.14000000000000001</v>
      </c>
      <c r="U156" s="331"/>
      <c r="V156" s="352">
        <f t="shared" si="137"/>
        <v>575157.80000000005</v>
      </c>
      <c r="W156" s="353">
        <f t="shared" si="138"/>
        <v>3302755.4</v>
      </c>
      <c r="X156" s="354">
        <f t="shared" si="139"/>
        <v>0.21</v>
      </c>
      <c r="Y156" s="355">
        <f t="shared" si="140"/>
        <v>76.69</v>
      </c>
      <c r="Z156" s="333"/>
      <c r="AA156" s="348">
        <f t="shared" si="141"/>
        <v>-3295255.4</v>
      </c>
      <c r="AB156" s="349">
        <f t="shared" si="142"/>
        <v>440.37</v>
      </c>
      <c r="AC156" s="350">
        <f t="shared" si="143"/>
        <v>0</v>
      </c>
      <c r="AD156" s="351">
        <f t="shared" si="144"/>
        <v>0</v>
      </c>
      <c r="AE156" s="174">
        <v>140</v>
      </c>
    </row>
    <row r="157" spans="1:31" ht="15">
      <c r="A157" s="173">
        <v>141</v>
      </c>
      <c r="B157" s="369">
        <f t="shared" si="121"/>
        <v>0</v>
      </c>
      <c r="C157" s="368">
        <f t="shared" si="122"/>
        <v>20</v>
      </c>
      <c r="D157" s="323"/>
      <c r="E157" s="366">
        <f t="shared" si="123"/>
        <v>0</v>
      </c>
      <c r="F157" s="367">
        <f t="shared" si="124"/>
        <v>4</v>
      </c>
      <c r="G157" s="368">
        <f t="shared" si="125"/>
        <v>521</v>
      </c>
      <c r="H157" s="323"/>
      <c r="I157" s="363">
        <f t="shared" si="126"/>
        <v>24791.9</v>
      </c>
      <c r="J157" s="364">
        <f t="shared" si="127"/>
        <v>247.91900000000001</v>
      </c>
      <c r="K157" s="365">
        <f t="shared" si="128"/>
        <v>5337.8110000000006</v>
      </c>
      <c r="L157" s="329"/>
      <c r="M157" s="356">
        <f t="shared" si="129"/>
        <v>1067562</v>
      </c>
      <c r="N157" s="356">
        <f t="shared" si="130"/>
        <v>53378.1</v>
      </c>
      <c r="O157" s="357">
        <f t="shared" si="131"/>
        <v>2931193.2</v>
      </c>
      <c r="P157" s="358">
        <f t="shared" si="132"/>
        <v>390.82576</v>
      </c>
      <c r="Q157" s="359">
        <f t="shared" si="133"/>
        <v>55</v>
      </c>
      <c r="R157" s="360">
        <f t="shared" si="134"/>
        <v>0.11</v>
      </c>
      <c r="S157" s="361">
        <f t="shared" si="135"/>
        <v>75</v>
      </c>
      <c r="T157" s="362">
        <f t="shared" si="136"/>
        <v>0.14000000000000001</v>
      </c>
      <c r="U157" s="331"/>
      <c r="V157" s="352">
        <f t="shared" si="137"/>
        <v>603172.64</v>
      </c>
      <c r="W157" s="353">
        <f t="shared" si="138"/>
        <v>3534365.84</v>
      </c>
      <c r="X157" s="354">
        <f t="shared" si="139"/>
        <v>0.21</v>
      </c>
      <c r="Y157" s="355">
        <f t="shared" si="140"/>
        <v>80.42</v>
      </c>
      <c r="Z157" s="333"/>
      <c r="AA157" s="348">
        <f t="shared" si="141"/>
        <v>-3526865.84</v>
      </c>
      <c r="AB157" s="349">
        <f t="shared" si="142"/>
        <v>471.25</v>
      </c>
      <c r="AC157" s="350">
        <f t="shared" si="143"/>
        <v>0</v>
      </c>
      <c r="AD157" s="351">
        <f t="shared" si="144"/>
        <v>0</v>
      </c>
      <c r="AE157" s="174">
        <v>141</v>
      </c>
    </row>
    <row r="158" spans="1:31" ht="15">
      <c r="A158" s="173">
        <v>142</v>
      </c>
      <c r="B158" s="369">
        <f t="shared" si="121"/>
        <v>0</v>
      </c>
      <c r="C158" s="368">
        <f t="shared" si="122"/>
        <v>20</v>
      </c>
      <c r="D158" s="323"/>
      <c r="E158" s="366">
        <f t="shared" si="123"/>
        <v>0</v>
      </c>
      <c r="F158" s="367">
        <f t="shared" si="124"/>
        <v>4</v>
      </c>
      <c r="G158" s="368">
        <f t="shared" si="125"/>
        <v>525</v>
      </c>
      <c r="H158" s="323"/>
      <c r="I158" s="363">
        <f t="shared" si="126"/>
        <v>25381.9</v>
      </c>
      <c r="J158" s="364">
        <f t="shared" si="127"/>
        <v>253.81899999999999</v>
      </c>
      <c r="K158" s="365">
        <f t="shared" si="128"/>
        <v>5591.630000000001</v>
      </c>
      <c r="L158" s="329"/>
      <c r="M158" s="356">
        <f t="shared" si="129"/>
        <v>1118326</v>
      </c>
      <c r="N158" s="356">
        <f t="shared" si="130"/>
        <v>55916.3</v>
      </c>
      <c r="O158" s="357">
        <f t="shared" si="131"/>
        <v>3144705.6</v>
      </c>
      <c r="P158" s="358">
        <f t="shared" si="132"/>
        <v>419.29408000000001</v>
      </c>
      <c r="Q158" s="359">
        <f t="shared" si="133"/>
        <v>56</v>
      </c>
      <c r="R158" s="360">
        <f t="shared" si="134"/>
        <v>0.11</v>
      </c>
      <c r="S158" s="361">
        <f t="shared" si="135"/>
        <v>76</v>
      </c>
      <c r="T158" s="362">
        <f t="shared" si="136"/>
        <v>0.14000000000000001</v>
      </c>
      <c r="U158" s="331"/>
      <c r="V158" s="352">
        <f t="shared" si="137"/>
        <v>631854.18999999994</v>
      </c>
      <c r="W158" s="353">
        <f t="shared" si="138"/>
        <v>3776559.79</v>
      </c>
      <c r="X158" s="354">
        <f t="shared" si="139"/>
        <v>0.2</v>
      </c>
      <c r="Y158" s="355">
        <f t="shared" si="140"/>
        <v>84.25</v>
      </c>
      <c r="Z158" s="333"/>
      <c r="AA158" s="348">
        <f t="shared" si="141"/>
        <v>-3769059.79</v>
      </c>
      <c r="AB158" s="349">
        <f t="shared" si="142"/>
        <v>503.54</v>
      </c>
      <c r="AC158" s="350">
        <f t="shared" si="143"/>
        <v>0</v>
      </c>
      <c r="AD158" s="351">
        <f t="shared" si="144"/>
        <v>0</v>
      </c>
      <c r="AE158" s="174">
        <v>142</v>
      </c>
    </row>
    <row r="159" spans="1:31" ht="15">
      <c r="A159" s="173">
        <v>143</v>
      </c>
      <c r="B159" s="369">
        <f t="shared" si="121"/>
        <v>0</v>
      </c>
      <c r="C159" s="368">
        <f t="shared" si="122"/>
        <v>20</v>
      </c>
      <c r="D159" s="323"/>
      <c r="E159" s="366">
        <f t="shared" si="123"/>
        <v>0</v>
      </c>
      <c r="F159" s="367">
        <f t="shared" si="124"/>
        <v>4</v>
      </c>
      <c r="G159" s="368">
        <f t="shared" si="125"/>
        <v>529</v>
      </c>
      <c r="H159" s="323"/>
      <c r="I159" s="363">
        <f t="shared" si="126"/>
        <v>25971.9</v>
      </c>
      <c r="J159" s="364">
        <f t="shared" si="127"/>
        <v>259.71899999999999</v>
      </c>
      <c r="K159" s="365">
        <f t="shared" si="128"/>
        <v>5851.3490000000011</v>
      </c>
      <c r="L159" s="329"/>
      <c r="M159" s="356">
        <f t="shared" si="129"/>
        <v>1170270</v>
      </c>
      <c r="N159" s="356">
        <f t="shared" si="130"/>
        <v>58513.5</v>
      </c>
      <c r="O159" s="357">
        <f t="shared" si="131"/>
        <v>3368370.8</v>
      </c>
      <c r="P159" s="358">
        <f t="shared" si="132"/>
        <v>449.11610666666667</v>
      </c>
      <c r="Q159" s="359">
        <f t="shared" si="133"/>
        <v>58</v>
      </c>
      <c r="R159" s="360">
        <f t="shared" si="134"/>
        <v>0.11</v>
      </c>
      <c r="S159" s="361">
        <f t="shared" si="135"/>
        <v>78</v>
      </c>
      <c r="T159" s="362">
        <f t="shared" si="136"/>
        <v>0.15</v>
      </c>
      <c r="U159" s="331"/>
      <c r="V159" s="352">
        <f t="shared" si="137"/>
        <v>661202.43999999994</v>
      </c>
      <c r="W159" s="353">
        <f t="shared" si="138"/>
        <v>4029573.24</v>
      </c>
      <c r="X159" s="354">
        <f t="shared" si="139"/>
        <v>0.2</v>
      </c>
      <c r="Y159" s="355">
        <f t="shared" si="140"/>
        <v>88.16</v>
      </c>
      <c r="Z159" s="333"/>
      <c r="AA159" s="348">
        <f t="shared" si="141"/>
        <v>-4022073.24</v>
      </c>
      <c r="AB159" s="349">
        <f t="shared" si="142"/>
        <v>537.28</v>
      </c>
      <c r="AC159" s="350">
        <f t="shared" si="143"/>
        <v>0</v>
      </c>
      <c r="AD159" s="351">
        <f t="shared" si="144"/>
        <v>0</v>
      </c>
      <c r="AE159" s="174">
        <v>143</v>
      </c>
    </row>
    <row r="160" spans="1:31" ht="15">
      <c r="A160" s="173">
        <v>144</v>
      </c>
      <c r="B160" s="369">
        <f t="shared" si="121"/>
        <v>0</v>
      </c>
      <c r="C160" s="368">
        <f t="shared" si="122"/>
        <v>20</v>
      </c>
      <c r="D160" s="323"/>
      <c r="E160" s="366">
        <f t="shared" si="123"/>
        <v>0</v>
      </c>
      <c r="F160" s="367">
        <f t="shared" si="124"/>
        <v>4</v>
      </c>
      <c r="G160" s="368">
        <f t="shared" si="125"/>
        <v>533</v>
      </c>
      <c r="H160" s="323"/>
      <c r="I160" s="363">
        <f t="shared" si="126"/>
        <v>26561.9</v>
      </c>
      <c r="J160" s="364">
        <f t="shared" si="127"/>
        <v>265.61900000000003</v>
      </c>
      <c r="K160" s="365">
        <f t="shared" si="128"/>
        <v>6116.9680000000008</v>
      </c>
      <c r="L160" s="329"/>
      <c r="M160" s="356">
        <f t="shared" si="129"/>
        <v>1223394</v>
      </c>
      <c r="N160" s="356">
        <f t="shared" si="130"/>
        <v>61169.7</v>
      </c>
      <c r="O160" s="357">
        <f t="shared" si="131"/>
        <v>3602424.8</v>
      </c>
      <c r="P160" s="358">
        <f t="shared" si="132"/>
        <v>480.32330666666667</v>
      </c>
      <c r="Q160" s="359">
        <f t="shared" si="133"/>
        <v>59</v>
      </c>
      <c r="R160" s="360">
        <f t="shared" si="134"/>
        <v>0.11</v>
      </c>
      <c r="S160" s="361">
        <f t="shared" si="135"/>
        <v>79</v>
      </c>
      <c r="T160" s="362">
        <f t="shared" si="136"/>
        <v>0.15</v>
      </c>
      <c r="U160" s="331"/>
      <c r="V160" s="352">
        <f t="shared" si="137"/>
        <v>691217.38</v>
      </c>
      <c r="W160" s="353">
        <f t="shared" si="138"/>
        <v>4293642.18</v>
      </c>
      <c r="X160" s="354">
        <f t="shared" si="139"/>
        <v>0.19</v>
      </c>
      <c r="Y160" s="355">
        <f t="shared" si="140"/>
        <v>92.16</v>
      </c>
      <c r="Z160" s="333"/>
      <c r="AA160" s="348">
        <f t="shared" si="141"/>
        <v>-4286142.18</v>
      </c>
      <c r="AB160" s="349">
        <f t="shared" si="142"/>
        <v>572.49</v>
      </c>
      <c r="AC160" s="350">
        <f t="shared" si="143"/>
        <v>0</v>
      </c>
      <c r="AD160" s="351">
        <f t="shared" si="144"/>
        <v>0</v>
      </c>
      <c r="AE160" s="174">
        <v>144</v>
      </c>
    </row>
    <row r="161" spans="1:31" ht="15">
      <c r="A161" s="173">
        <v>145</v>
      </c>
      <c r="B161" s="369">
        <f t="shared" si="121"/>
        <v>0</v>
      </c>
      <c r="C161" s="368">
        <f t="shared" si="122"/>
        <v>20</v>
      </c>
      <c r="D161" s="323"/>
      <c r="E161" s="366">
        <f t="shared" si="123"/>
        <v>0</v>
      </c>
      <c r="F161" s="367">
        <f t="shared" si="124"/>
        <v>4</v>
      </c>
      <c r="G161" s="368">
        <f t="shared" si="125"/>
        <v>537</v>
      </c>
      <c r="H161" s="323"/>
      <c r="I161" s="363">
        <f t="shared" si="126"/>
        <v>27151.9</v>
      </c>
      <c r="J161" s="364">
        <f t="shared" si="127"/>
        <v>271.51900000000001</v>
      </c>
      <c r="K161" s="365">
        <f t="shared" si="128"/>
        <v>6388.487000000001</v>
      </c>
      <c r="L161" s="329"/>
      <c r="M161" s="356">
        <f t="shared" si="129"/>
        <v>1277698</v>
      </c>
      <c r="N161" s="356">
        <f t="shared" si="130"/>
        <v>63884.9</v>
      </c>
      <c r="O161" s="357">
        <f t="shared" si="131"/>
        <v>3847103.6</v>
      </c>
      <c r="P161" s="358">
        <f t="shared" si="132"/>
        <v>512.94714666666664</v>
      </c>
      <c r="Q161" s="359">
        <f t="shared" si="133"/>
        <v>60</v>
      </c>
      <c r="R161" s="360">
        <f t="shared" si="134"/>
        <v>0.11</v>
      </c>
      <c r="S161" s="361">
        <f t="shared" si="135"/>
        <v>80</v>
      </c>
      <c r="T161" s="362">
        <f t="shared" si="136"/>
        <v>0.15</v>
      </c>
      <c r="U161" s="331"/>
      <c r="V161" s="352">
        <f t="shared" si="137"/>
        <v>721899.03</v>
      </c>
      <c r="W161" s="353">
        <f t="shared" si="138"/>
        <v>4569002.63</v>
      </c>
      <c r="X161" s="354">
        <f t="shared" si="139"/>
        <v>0.19</v>
      </c>
      <c r="Y161" s="355">
        <f t="shared" si="140"/>
        <v>96.25</v>
      </c>
      <c r="Z161" s="333"/>
      <c r="AA161" s="348">
        <f t="shared" si="141"/>
        <v>-4561502.63</v>
      </c>
      <c r="AB161" s="349">
        <f t="shared" si="142"/>
        <v>609.20000000000005</v>
      </c>
      <c r="AC161" s="350">
        <f t="shared" si="143"/>
        <v>0</v>
      </c>
      <c r="AD161" s="351">
        <f t="shared" si="144"/>
        <v>0</v>
      </c>
      <c r="AE161" s="174">
        <v>145</v>
      </c>
    </row>
    <row r="162" spans="1:31" ht="15">
      <c r="A162" s="173">
        <v>146</v>
      </c>
      <c r="B162" s="369">
        <f t="shared" si="121"/>
        <v>0</v>
      </c>
      <c r="C162" s="368">
        <f t="shared" si="122"/>
        <v>20</v>
      </c>
      <c r="D162" s="323"/>
      <c r="E162" s="366">
        <f t="shared" si="123"/>
        <v>0</v>
      </c>
      <c r="F162" s="367">
        <f t="shared" si="124"/>
        <v>4</v>
      </c>
      <c r="G162" s="368">
        <f t="shared" si="125"/>
        <v>541</v>
      </c>
      <c r="H162" s="323"/>
      <c r="I162" s="363">
        <f t="shared" si="126"/>
        <v>27741.9</v>
      </c>
      <c r="J162" s="364">
        <f t="shared" si="127"/>
        <v>277.41899999999998</v>
      </c>
      <c r="K162" s="365">
        <f t="shared" si="128"/>
        <v>6665.9060000000009</v>
      </c>
      <c r="L162" s="329"/>
      <c r="M162" s="356">
        <f t="shared" si="129"/>
        <v>1333182</v>
      </c>
      <c r="N162" s="356">
        <f t="shared" si="130"/>
        <v>66659.100000000006</v>
      </c>
      <c r="O162" s="357">
        <f t="shared" si="131"/>
        <v>4102643.2</v>
      </c>
      <c r="P162" s="358">
        <f t="shared" si="132"/>
        <v>547.01909333333333</v>
      </c>
      <c r="Q162" s="359">
        <f t="shared" si="133"/>
        <v>62</v>
      </c>
      <c r="R162" s="360">
        <f t="shared" si="134"/>
        <v>0.11</v>
      </c>
      <c r="S162" s="361">
        <f t="shared" si="135"/>
        <v>82</v>
      </c>
      <c r="T162" s="362">
        <f t="shared" si="136"/>
        <v>0.15</v>
      </c>
      <c r="U162" s="331"/>
      <c r="V162" s="352">
        <f t="shared" si="137"/>
        <v>753247.38</v>
      </c>
      <c r="W162" s="353">
        <f t="shared" si="138"/>
        <v>4855890.58</v>
      </c>
      <c r="X162" s="354">
        <f t="shared" si="139"/>
        <v>0.18</v>
      </c>
      <c r="Y162" s="355">
        <f t="shared" si="140"/>
        <v>100.43</v>
      </c>
      <c r="Z162" s="333"/>
      <c r="AA162" s="348">
        <f t="shared" si="141"/>
        <v>-4848390.58</v>
      </c>
      <c r="AB162" s="349">
        <f t="shared" si="142"/>
        <v>647.45000000000005</v>
      </c>
      <c r="AC162" s="350">
        <f t="shared" si="143"/>
        <v>0</v>
      </c>
      <c r="AD162" s="351">
        <f t="shared" si="144"/>
        <v>0</v>
      </c>
      <c r="AE162" s="174">
        <v>146</v>
      </c>
    </row>
    <row r="163" spans="1:31" ht="15">
      <c r="A163" s="173">
        <v>147</v>
      </c>
      <c r="B163" s="369">
        <f t="shared" si="121"/>
        <v>0</v>
      </c>
      <c r="C163" s="368">
        <f t="shared" si="122"/>
        <v>20</v>
      </c>
      <c r="D163" s="323"/>
      <c r="E163" s="366">
        <f t="shared" si="123"/>
        <v>0</v>
      </c>
      <c r="F163" s="367">
        <f t="shared" si="124"/>
        <v>4</v>
      </c>
      <c r="G163" s="368">
        <f t="shared" si="125"/>
        <v>545</v>
      </c>
      <c r="H163" s="323"/>
      <c r="I163" s="363">
        <f t="shared" si="126"/>
        <v>28331.9</v>
      </c>
      <c r="J163" s="364">
        <f t="shared" si="127"/>
        <v>283.31900000000002</v>
      </c>
      <c r="K163" s="365">
        <f t="shared" si="128"/>
        <v>6949.2250000000013</v>
      </c>
      <c r="L163" s="329"/>
      <c r="M163" s="356">
        <f t="shared" si="129"/>
        <v>1389846</v>
      </c>
      <c r="N163" s="356">
        <f t="shared" si="130"/>
        <v>69492.3</v>
      </c>
      <c r="O163" s="357">
        <f t="shared" si="131"/>
        <v>4369279.5999999996</v>
      </c>
      <c r="P163" s="358">
        <f t="shared" si="132"/>
        <v>582.57061333333331</v>
      </c>
      <c r="Q163" s="359">
        <f t="shared" si="133"/>
        <v>63</v>
      </c>
      <c r="R163" s="360">
        <f t="shared" si="134"/>
        <v>0.12</v>
      </c>
      <c r="S163" s="361">
        <f t="shared" si="135"/>
        <v>83</v>
      </c>
      <c r="T163" s="362">
        <f t="shared" si="136"/>
        <v>0.15</v>
      </c>
      <c r="U163" s="331"/>
      <c r="V163" s="352">
        <f t="shared" si="137"/>
        <v>785262.43</v>
      </c>
      <c r="W163" s="353">
        <f t="shared" si="138"/>
        <v>5154542.03</v>
      </c>
      <c r="X163" s="354">
        <f t="shared" si="139"/>
        <v>0.18</v>
      </c>
      <c r="Y163" s="355">
        <f t="shared" si="140"/>
        <v>104.7</v>
      </c>
      <c r="Z163" s="333"/>
      <c r="AA163" s="348">
        <f t="shared" si="141"/>
        <v>-5147042.03</v>
      </c>
      <c r="AB163" s="349">
        <f t="shared" si="142"/>
        <v>687.27</v>
      </c>
      <c r="AC163" s="350">
        <f t="shared" si="143"/>
        <v>0</v>
      </c>
      <c r="AD163" s="351">
        <f t="shared" si="144"/>
        <v>0</v>
      </c>
      <c r="AE163" s="174">
        <v>147</v>
      </c>
    </row>
    <row r="164" spans="1:31" ht="15">
      <c r="A164" s="173">
        <v>148</v>
      </c>
      <c r="B164" s="369">
        <f t="shared" si="121"/>
        <v>0</v>
      </c>
      <c r="C164" s="368">
        <f t="shared" si="122"/>
        <v>20</v>
      </c>
      <c r="D164" s="323"/>
      <c r="E164" s="366">
        <f t="shared" si="123"/>
        <v>0</v>
      </c>
      <c r="F164" s="367">
        <f t="shared" si="124"/>
        <v>4</v>
      </c>
      <c r="G164" s="368">
        <f t="shared" si="125"/>
        <v>549</v>
      </c>
      <c r="H164" s="323"/>
      <c r="I164" s="363">
        <f t="shared" si="126"/>
        <v>28921.9</v>
      </c>
      <c r="J164" s="364">
        <f t="shared" si="127"/>
        <v>289.21899999999999</v>
      </c>
      <c r="K164" s="365">
        <f t="shared" si="128"/>
        <v>7238.4440000000013</v>
      </c>
      <c r="L164" s="329"/>
      <c r="M164" s="356">
        <f t="shared" si="129"/>
        <v>1447688</v>
      </c>
      <c r="N164" s="356">
        <f t="shared" si="130"/>
        <v>72384.399999999994</v>
      </c>
      <c r="O164" s="357">
        <f t="shared" si="131"/>
        <v>4647248.8</v>
      </c>
      <c r="P164" s="358">
        <f t="shared" si="132"/>
        <v>619.63317333333327</v>
      </c>
      <c r="Q164" s="359">
        <f t="shared" si="133"/>
        <v>64</v>
      </c>
      <c r="R164" s="360">
        <f t="shared" si="134"/>
        <v>0.12</v>
      </c>
      <c r="S164" s="361">
        <f t="shared" si="135"/>
        <v>84</v>
      </c>
      <c r="T164" s="362">
        <f t="shared" si="136"/>
        <v>0.15</v>
      </c>
      <c r="U164" s="331"/>
      <c r="V164" s="352">
        <f t="shared" si="137"/>
        <v>817944.17</v>
      </c>
      <c r="W164" s="353">
        <f t="shared" si="138"/>
        <v>5465192.9699999997</v>
      </c>
      <c r="X164" s="354">
        <f t="shared" si="139"/>
        <v>0.18</v>
      </c>
      <c r="Y164" s="355">
        <f t="shared" si="140"/>
        <v>109.06</v>
      </c>
      <c r="Z164" s="333"/>
      <c r="AA164" s="348">
        <f t="shared" si="141"/>
        <v>-5457692.9699999997</v>
      </c>
      <c r="AB164" s="349">
        <f t="shared" si="142"/>
        <v>728.69</v>
      </c>
      <c r="AC164" s="350">
        <f t="shared" si="143"/>
        <v>0</v>
      </c>
      <c r="AD164" s="351">
        <f t="shared" si="144"/>
        <v>0</v>
      </c>
      <c r="AE164" s="174">
        <v>148</v>
      </c>
    </row>
    <row r="165" spans="1:31" ht="15">
      <c r="A165" s="173">
        <v>149</v>
      </c>
      <c r="B165" s="369">
        <f t="shared" si="121"/>
        <v>0</v>
      </c>
      <c r="C165" s="368">
        <f t="shared" si="122"/>
        <v>20</v>
      </c>
      <c r="D165" s="323"/>
      <c r="E165" s="366">
        <f t="shared" si="123"/>
        <v>0</v>
      </c>
      <c r="F165" s="367">
        <f t="shared" si="124"/>
        <v>4</v>
      </c>
      <c r="G165" s="368">
        <f t="shared" si="125"/>
        <v>553</v>
      </c>
      <c r="H165" s="323"/>
      <c r="I165" s="363">
        <f t="shared" si="126"/>
        <v>29511.9</v>
      </c>
      <c r="J165" s="364">
        <f t="shared" si="127"/>
        <v>295.11900000000003</v>
      </c>
      <c r="K165" s="365">
        <f t="shared" si="128"/>
        <v>7533.563000000001</v>
      </c>
      <c r="L165" s="329"/>
      <c r="M165" s="356">
        <f t="shared" si="129"/>
        <v>1506712</v>
      </c>
      <c r="N165" s="356">
        <f t="shared" si="130"/>
        <v>75335.600000000006</v>
      </c>
      <c r="O165" s="357">
        <f t="shared" si="131"/>
        <v>4936786.4000000004</v>
      </c>
      <c r="P165" s="358">
        <f t="shared" si="132"/>
        <v>658.23818666666671</v>
      </c>
      <c r="Q165" s="359">
        <f t="shared" si="133"/>
        <v>66</v>
      </c>
      <c r="R165" s="360">
        <f t="shared" si="134"/>
        <v>0.12</v>
      </c>
      <c r="S165" s="361">
        <f t="shared" si="135"/>
        <v>86</v>
      </c>
      <c r="T165" s="362">
        <f t="shared" si="136"/>
        <v>0.16</v>
      </c>
      <c r="U165" s="331"/>
      <c r="V165" s="352">
        <f t="shared" si="137"/>
        <v>851292.62</v>
      </c>
      <c r="W165" s="353">
        <f t="shared" si="138"/>
        <v>5788079.0199999996</v>
      </c>
      <c r="X165" s="354">
        <f t="shared" si="139"/>
        <v>0.17</v>
      </c>
      <c r="Y165" s="355">
        <f t="shared" si="140"/>
        <v>113.51</v>
      </c>
      <c r="Z165" s="333"/>
      <c r="AA165" s="348">
        <f t="shared" si="141"/>
        <v>-5780579.0199999996</v>
      </c>
      <c r="AB165" s="349">
        <f t="shared" si="142"/>
        <v>771.74</v>
      </c>
      <c r="AC165" s="350">
        <f t="shared" si="143"/>
        <v>0</v>
      </c>
      <c r="AD165" s="351">
        <f t="shared" si="144"/>
        <v>0</v>
      </c>
      <c r="AE165" s="174">
        <v>149</v>
      </c>
    </row>
    <row r="166" spans="1:31" ht="15">
      <c r="A166" s="173">
        <v>150</v>
      </c>
      <c r="B166" s="369">
        <f t="shared" si="121"/>
        <v>0</v>
      </c>
      <c r="C166" s="368">
        <f t="shared" si="122"/>
        <v>20</v>
      </c>
      <c r="D166" s="323"/>
      <c r="E166" s="366">
        <f t="shared" si="123"/>
        <v>0</v>
      </c>
      <c r="F166" s="367">
        <f t="shared" si="124"/>
        <v>4</v>
      </c>
      <c r="G166" s="368">
        <f t="shared" si="125"/>
        <v>557</v>
      </c>
      <c r="H166" s="323"/>
      <c r="I166" s="363">
        <f t="shared" si="126"/>
        <v>30101.9</v>
      </c>
      <c r="J166" s="364">
        <f t="shared" si="127"/>
        <v>301.01900000000001</v>
      </c>
      <c r="K166" s="365">
        <f t="shared" si="128"/>
        <v>7834.5820000000012</v>
      </c>
      <c r="L166" s="329"/>
      <c r="M166" s="356">
        <f t="shared" si="129"/>
        <v>1566916</v>
      </c>
      <c r="N166" s="356">
        <f t="shared" si="130"/>
        <v>78345.8</v>
      </c>
      <c r="O166" s="357">
        <f t="shared" si="131"/>
        <v>5238128.8</v>
      </c>
      <c r="P166" s="358">
        <f t="shared" si="132"/>
        <v>698.41717333333327</v>
      </c>
      <c r="Q166" s="359">
        <f t="shared" si="133"/>
        <v>67</v>
      </c>
      <c r="R166" s="360">
        <f t="shared" si="134"/>
        <v>0.12</v>
      </c>
      <c r="S166" s="361">
        <f t="shared" si="135"/>
        <v>87</v>
      </c>
      <c r="T166" s="362">
        <f t="shared" si="136"/>
        <v>0.16</v>
      </c>
      <c r="U166" s="331"/>
      <c r="V166" s="352">
        <f t="shared" si="137"/>
        <v>885307.77</v>
      </c>
      <c r="W166" s="353">
        <f t="shared" si="138"/>
        <v>6123436.5700000003</v>
      </c>
      <c r="X166" s="354">
        <f t="shared" si="139"/>
        <v>0.17</v>
      </c>
      <c r="Y166" s="355">
        <f t="shared" si="140"/>
        <v>118.04</v>
      </c>
      <c r="Z166" s="333"/>
      <c r="AA166" s="348">
        <f t="shared" si="141"/>
        <v>-6115936.5700000003</v>
      </c>
      <c r="AB166" s="349">
        <f t="shared" si="142"/>
        <v>816.46</v>
      </c>
      <c r="AC166" s="350">
        <f t="shared" si="143"/>
        <v>0</v>
      </c>
      <c r="AD166" s="351">
        <f t="shared" si="144"/>
        <v>0</v>
      </c>
      <c r="AE166" s="174">
        <v>150</v>
      </c>
    </row>
    <row r="167" spans="1:31" ht="15">
      <c r="A167" s="173">
        <v>151</v>
      </c>
      <c r="B167" s="369">
        <f t="shared" si="121"/>
        <v>0</v>
      </c>
      <c r="C167" s="368">
        <f t="shared" si="122"/>
        <v>20</v>
      </c>
      <c r="D167" s="323"/>
      <c r="E167" s="366">
        <f t="shared" si="123"/>
        <v>0</v>
      </c>
      <c r="F167" s="367">
        <f t="shared" si="124"/>
        <v>4</v>
      </c>
      <c r="G167" s="368">
        <f t="shared" si="125"/>
        <v>561</v>
      </c>
      <c r="H167" s="323"/>
      <c r="I167" s="363">
        <f t="shared" si="126"/>
        <v>30691.9</v>
      </c>
      <c r="J167" s="364">
        <f t="shared" si="127"/>
        <v>306.91899999999998</v>
      </c>
      <c r="K167" s="365">
        <f t="shared" si="128"/>
        <v>8141.5010000000011</v>
      </c>
      <c r="L167" s="329"/>
      <c r="M167" s="356">
        <f t="shared" si="129"/>
        <v>1628300</v>
      </c>
      <c r="N167" s="356">
        <f t="shared" si="130"/>
        <v>81415</v>
      </c>
      <c r="O167" s="357">
        <f t="shared" si="131"/>
        <v>5551512</v>
      </c>
      <c r="P167" s="358">
        <f t="shared" si="132"/>
        <v>740.20159999999998</v>
      </c>
      <c r="Q167" s="359">
        <f t="shared" si="133"/>
        <v>68</v>
      </c>
      <c r="R167" s="360">
        <f t="shared" si="134"/>
        <v>0.12</v>
      </c>
      <c r="S167" s="361">
        <f t="shared" si="135"/>
        <v>88</v>
      </c>
      <c r="T167" s="362">
        <f t="shared" si="136"/>
        <v>0.16</v>
      </c>
      <c r="U167" s="331"/>
      <c r="V167" s="352">
        <f t="shared" si="137"/>
        <v>919989.61</v>
      </c>
      <c r="W167" s="353">
        <f t="shared" si="138"/>
        <v>6471501.6100000003</v>
      </c>
      <c r="X167" s="354">
        <f t="shared" si="139"/>
        <v>0.17</v>
      </c>
      <c r="Y167" s="355">
        <f t="shared" si="140"/>
        <v>122.67</v>
      </c>
      <c r="Z167" s="333"/>
      <c r="AA167" s="348">
        <f t="shared" si="141"/>
        <v>-6464001.6100000003</v>
      </c>
      <c r="AB167" s="349">
        <f t="shared" si="142"/>
        <v>862.87</v>
      </c>
      <c r="AC167" s="350">
        <f t="shared" si="143"/>
        <v>0</v>
      </c>
      <c r="AD167" s="351">
        <f t="shared" si="144"/>
        <v>0</v>
      </c>
      <c r="AE167" s="174">
        <v>151</v>
      </c>
    </row>
    <row r="168" spans="1:31" ht="15">
      <c r="A168" s="173">
        <v>152</v>
      </c>
      <c r="B168" s="369">
        <f t="shared" si="121"/>
        <v>0</v>
      </c>
      <c r="C168" s="368">
        <f t="shared" si="122"/>
        <v>20</v>
      </c>
      <c r="D168" s="323"/>
      <c r="E168" s="366">
        <f t="shared" si="123"/>
        <v>0</v>
      </c>
      <c r="F168" s="367">
        <f t="shared" si="124"/>
        <v>4</v>
      </c>
      <c r="G168" s="368">
        <f t="shared" si="125"/>
        <v>565</v>
      </c>
      <c r="H168" s="323"/>
      <c r="I168" s="363">
        <f t="shared" si="126"/>
        <v>31281.9</v>
      </c>
      <c r="J168" s="364">
        <f t="shared" si="127"/>
        <v>312.81900000000002</v>
      </c>
      <c r="K168" s="365">
        <f t="shared" si="128"/>
        <v>8454.3200000000015</v>
      </c>
      <c r="L168" s="329"/>
      <c r="M168" s="356">
        <f t="shared" si="129"/>
        <v>1690864</v>
      </c>
      <c r="N168" s="356">
        <f t="shared" si="130"/>
        <v>84543.2</v>
      </c>
      <c r="O168" s="357">
        <f t="shared" si="131"/>
        <v>5877172</v>
      </c>
      <c r="P168" s="358">
        <f t="shared" si="132"/>
        <v>783.62293333333332</v>
      </c>
      <c r="Q168" s="359">
        <f t="shared" si="133"/>
        <v>70</v>
      </c>
      <c r="R168" s="360">
        <f t="shared" si="134"/>
        <v>0.12</v>
      </c>
      <c r="S168" s="361">
        <f t="shared" si="135"/>
        <v>90</v>
      </c>
      <c r="T168" s="362">
        <f t="shared" si="136"/>
        <v>0.16</v>
      </c>
      <c r="U168" s="331"/>
      <c r="V168" s="352">
        <f t="shared" si="137"/>
        <v>955338.16</v>
      </c>
      <c r="W168" s="353">
        <f t="shared" si="138"/>
        <v>6832510.1600000001</v>
      </c>
      <c r="X168" s="354">
        <f t="shared" si="139"/>
        <v>0.16</v>
      </c>
      <c r="Y168" s="355">
        <f t="shared" si="140"/>
        <v>127.38</v>
      </c>
      <c r="Z168" s="333"/>
      <c r="AA168" s="348">
        <f t="shared" si="141"/>
        <v>-6825010.1600000001</v>
      </c>
      <c r="AB168" s="349">
        <f t="shared" si="142"/>
        <v>911</v>
      </c>
      <c r="AC168" s="350">
        <f t="shared" si="143"/>
        <v>0</v>
      </c>
      <c r="AD168" s="351">
        <f t="shared" si="144"/>
        <v>0</v>
      </c>
      <c r="AE168" s="174">
        <v>152</v>
      </c>
    </row>
    <row r="169" spans="1:31" ht="15">
      <c r="A169" s="173">
        <v>153</v>
      </c>
      <c r="B169" s="369">
        <f t="shared" si="121"/>
        <v>0</v>
      </c>
      <c r="C169" s="368">
        <f t="shared" si="122"/>
        <v>20</v>
      </c>
      <c r="D169" s="323"/>
      <c r="E169" s="366">
        <f t="shared" si="123"/>
        <v>0</v>
      </c>
      <c r="F169" s="367">
        <f t="shared" si="124"/>
        <v>4</v>
      </c>
      <c r="G169" s="368">
        <f t="shared" si="125"/>
        <v>569</v>
      </c>
      <c r="H169" s="323"/>
      <c r="I169" s="363">
        <f t="shared" si="126"/>
        <v>31871.9</v>
      </c>
      <c r="J169" s="364">
        <f t="shared" si="127"/>
        <v>318.71899999999999</v>
      </c>
      <c r="K169" s="365">
        <f t="shared" si="128"/>
        <v>8773.0390000000007</v>
      </c>
      <c r="L169" s="329"/>
      <c r="M169" s="356">
        <f t="shared" si="129"/>
        <v>1754608</v>
      </c>
      <c r="N169" s="356">
        <f t="shared" si="130"/>
        <v>87730.4</v>
      </c>
      <c r="O169" s="357">
        <f t="shared" si="131"/>
        <v>6215344.7999999998</v>
      </c>
      <c r="P169" s="358">
        <f t="shared" si="132"/>
        <v>828.71263999999996</v>
      </c>
      <c r="Q169" s="359">
        <f t="shared" si="133"/>
        <v>71</v>
      </c>
      <c r="R169" s="360">
        <f t="shared" si="134"/>
        <v>0.12</v>
      </c>
      <c r="S169" s="361">
        <f t="shared" si="135"/>
        <v>91</v>
      </c>
      <c r="T169" s="362">
        <f t="shared" si="136"/>
        <v>0.16</v>
      </c>
      <c r="U169" s="331"/>
      <c r="V169" s="352">
        <f t="shared" si="137"/>
        <v>991353.41</v>
      </c>
      <c r="W169" s="353">
        <f t="shared" si="138"/>
        <v>7206698.21</v>
      </c>
      <c r="X169" s="354">
        <f t="shared" si="139"/>
        <v>0.16</v>
      </c>
      <c r="Y169" s="355">
        <f t="shared" si="140"/>
        <v>132.18</v>
      </c>
      <c r="Z169" s="333"/>
      <c r="AA169" s="348">
        <f t="shared" si="141"/>
        <v>-7199198.21</v>
      </c>
      <c r="AB169" s="349">
        <f t="shared" si="142"/>
        <v>960.89</v>
      </c>
      <c r="AC169" s="350">
        <f t="shared" si="143"/>
        <v>0</v>
      </c>
      <c r="AD169" s="351">
        <f t="shared" si="144"/>
        <v>0</v>
      </c>
      <c r="AE169" s="174">
        <v>153</v>
      </c>
    </row>
    <row r="170" spans="1:31" ht="15">
      <c r="A170" s="173">
        <v>154</v>
      </c>
      <c r="B170" s="369">
        <f t="shared" si="121"/>
        <v>0</v>
      </c>
      <c r="C170" s="368">
        <f t="shared" si="122"/>
        <v>20</v>
      </c>
      <c r="D170" s="323"/>
      <c r="E170" s="366">
        <f t="shared" si="123"/>
        <v>0</v>
      </c>
      <c r="F170" s="367">
        <f t="shared" si="124"/>
        <v>4</v>
      </c>
      <c r="G170" s="368">
        <f t="shared" si="125"/>
        <v>573</v>
      </c>
      <c r="H170" s="323"/>
      <c r="I170" s="363">
        <f t="shared" si="126"/>
        <v>32461.9</v>
      </c>
      <c r="J170" s="364">
        <f t="shared" si="127"/>
        <v>324.61900000000003</v>
      </c>
      <c r="K170" s="365">
        <f t="shared" si="128"/>
        <v>9097.6580000000013</v>
      </c>
      <c r="L170" s="329"/>
      <c r="M170" s="356">
        <f t="shared" si="129"/>
        <v>1819532</v>
      </c>
      <c r="N170" s="356">
        <f t="shared" si="130"/>
        <v>90976.6</v>
      </c>
      <c r="O170" s="357">
        <f t="shared" si="131"/>
        <v>6566266.4000000004</v>
      </c>
      <c r="P170" s="358">
        <f t="shared" si="132"/>
        <v>875.50218666666672</v>
      </c>
      <c r="Q170" s="359">
        <f t="shared" si="133"/>
        <v>72</v>
      </c>
      <c r="R170" s="360">
        <f t="shared" si="134"/>
        <v>0.13</v>
      </c>
      <c r="S170" s="361">
        <f t="shared" si="135"/>
        <v>92</v>
      </c>
      <c r="T170" s="362">
        <f t="shared" si="136"/>
        <v>0.16</v>
      </c>
      <c r="U170" s="331"/>
      <c r="V170" s="352">
        <f t="shared" si="137"/>
        <v>1028035.35</v>
      </c>
      <c r="W170" s="353">
        <f t="shared" si="138"/>
        <v>7594301.75</v>
      </c>
      <c r="X170" s="354">
        <f t="shared" si="139"/>
        <v>0.16</v>
      </c>
      <c r="Y170" s="355">
        <f t="shared" si="140"/>
        <v>137.07</v>
      </c>
      <c r="Z170" s="333"/>
      <c r="AA170" s="348">
        <f t="shared" si="141"/>
        <v>-7586801.75</v>
      </c>
      <c r="AB170" s="349">
        <f t="shared" si="142"/>
        <v>1012.57</v>
      </c>
      <c r="AC170" s="350">
        <f t="shared" si="143"/>
        <v>0</v>
      </c>
      <c r="AD170" s="351">
        <f t="shared" si="144"/>
        <v>0</v>
      </c>
      <c r="AE170" s="174">
        <v>154</v>
      </c>
    </row>
    <row r="171" spans="1:31" ht="15">
      <c r="A171" s="173">
        <v>155</v>
      </c>
      <c r="B171" s="369">
        <f t="shared" si="121"/>
        <v>0</v>
      </c>
      <c r="C171" s="368">
        <f t="shared" si="122"/>
        <v>20</v>
      </c>
      <c r="D171" s="323"/>
      <c r="E171" s="366">
        <f t="shared" si="123"/>
        <v>0</v>
      </c>
      <c r="F171" s="367">
        <f t="shared" si="124"/>
        <v>4</v>
      </c>
      <c r="G171" s="368">
        <f t="shared" si="125"/>
        <v>577</v>
      </c>
      <c r="H171" s="323"/>
      <c r="I171" s="363">
        <f t="shared" si="126"/>
        <v>33051.9</v>
      </c>
      <c r="J171" s="364">
        <f t="shared" si="127"/>
        <v>330.51900000000001</v>
      </c>
      <c r="K171" s="365">
        <f t="shared" si="128"/>
        <v>9428.1770000000015</v>
      </c>
      <c r="L171" s="329"/>
      <c r="M171" s="356">
        <f t="shared" si="129"/>
        <v>1885636</v>
      </c>
      <c r="N171" s="356">
        <f t="shared" si="130"/>
        <v>94281.8</v>
      </c>
      <c r="O171" s="357">
        <f t="shared" si="131"/>
        <v>6930172.7999999998</v>
      </c>
      <c r="P171" s="358">
        <f t="shared" si="132"/>
        <v>924.02303999999992</v>
      </c>
      <c r="Q171" s="359">
        <f t="shared" si="133"/>
        <v>74</v>
      </c>
      <c r="R171" s="360">
        <f t="shared" si="134"/>
        <v>0.13</v>
      </c>
      <c r="S171" s="361">
        <f t="shared" si="135"/>
        <v>94</v>
      </c>
      <c r="T171" s="362">
        <f t="shared" si="136"/>
        <v>0.16</v>
      </c>
      <c r="U171" s="331"/>
      <c r="V171" s="352">
        <f t="shared" si="137"/>
        <v>1065384</v>
      </c>
      <c r="W171" s="353">
        <f t="shared" si="138"/>
        <v>7995556.7999999998</v>
      </c>
      <c r="X171" s="354">
        <f t="shared" si="139"/>
        <v>0.15</v>
      </c>
      <c r="Y171" s="355">
        <f t="shared" si="140"/>
        <v>142.05000000000001</v>
      </c>
      <c r="Z171" s="333"/>
      <c r="AA171" s="348">
        <f t="shared" si="141"/>
        <v>-7988056.7999999998</v>
      </c>
      <c r="AB171" s="349">
        <f t="shared" si="142"/>
        <v>1066.07</v>
      </c>
      <c r="AC171" s="350">
        <f t="shared" si="143"/>
        <v>0</v>
      </c>
      <c r="AD171" s="351">
        <f t="shared" si="144"/>
        <v>0</v>
      </c>
      <c r="AE171" s="174">
        <v>155</v>
      </c>
    </row>
    <row r="172" spans="1:31" ht="15">
      <c r="A172" s="173">
        <v>156</v>
      </c>
      <c r="B172" s="369">
        <f t="shared" si="121"/>
        <v>0</v>
      </c>
      <c r="C172" s="368">
        <f t="shared" si="122"/>
        <v>20</v>
      </c>
      <c r="D172" s="323"/>
      <c r="E172" s="366">
        <f t="shared" si="123"/>
        <v>0</v>
      </c>
      <c r="F172" s="367">
        <f t="shared" si="124"/>
        <v>4</v>
      </c>
      <c r="G172" s="368">
        <f t="shared" si="125"/>
        <v>581</v>
      </c>
      <c r="H172" s="323"/>
      <c r="I172" s="363">
        <f t="shared" si="126"/>
        <v>33641.9</v>
      </c>
      <c r="J172" s="364">
        <f t="shared" si="127"/>
        <v>336.41899999999998</v>
      </c>
      <c r="K172" s="365">
        <f t="shared" si="128"/>
        <v>9764.5960000000014</v>
      </c>
      <c r="L172" s="329"/>
      <c r="M172" s="356">
        <f t="shared" si="129"/>
        <v>1952920</v>
      </c>
      <c r="N172" s="356">
        <f t="shared" si="130"/>
        <v>97646</v>
      </c>
      <c r="O172" s="357">
        <f t="shared" si="131"/>
        <v>7307300</v>
      </c>
      <c r="P172" s="358">
        <f t="shared" si="132"/>
        <v>974.30666666666662</v>
      </c>
      <c r="Q172" s="359">
        <f t="shared" si="133"/>
        <v>75</v>
      </c>
      <c r="R172" s="360">
        <f t="shared" si="134"/>
        <v>0.13</v>
      </c>
      <c r="S172" s="361">
        <f t="shared" si="135"/>
        <v>95</v>
      </c>
      <c r="T172" s="362">
        <f t="shared" si="136"/>
        <v>0.16</v>
      </c>
      <c r="U172" s="331"/>
      <c r="V172" s="352">
        <f t="shared" si="137"/>
        <v>1103399.3500000001</v>
      </c>
      <c r="W172" s="353">
        <f t="shared" si="138"/>
        <v>8410699.3499999996</v>
      </c>
      <c r="X172" s="354">
        <f t="shared" si="139"/>
        <v>0.15</v>
      </c>
      <c r="Y172" s="355">
        <f t="shared" si="140"/>
        <v>147.12</v>
      </c>
      <c r="Z172" s="333"/>
      <c r="AA172" s="348">
        <f t="shared" si="141"/>
        <v>-8403199.3499999996</v>
      </c>
      <c r="AB172" s="349">
        <f t="shared" si="142"/>
        <v>1121.43</v>
      </c>
      <c r="AC172" s="350">
        <f t="shared" si="143"/>
        <v>0</v>
      </c>
      <c r="AD172" s="351">
        <f t="shared" si="144"/>
        <v>0</v>
      </c>
      <c r="AE172" s="174">
        <v>156</v>
      </c>
    </row>
    <row r="173" spans="1:31" ht="15">
      <c r="A173" s="173">
        <v>157</v>
      </c>
      <c r="B173" s="369">
        <f t="shared" si="121"/>
        <v>0</v>
      </c>
      <c r="C173" s="368">
        <f t="shared" si="122"/>
        <v>20</v>
      </c>
      <c r="D173" s="323"/>
      <c r="E173" s="366">
        <f t="shared" si="123"/>
        <v>0</v>
      </c>
      <c r="F173" s="367">
        <f t="shared" si="124"/>
        <v>4</v>
      </c>
      <c r="G173" s="368">
        <f t="shared" si="125"/>
        <v>585</v>
      </c>
      <c r="H173" s="323"/>
      <c r="I173" s="363">
        <f t="shared" si="126"/>
        <v>34231.9</v>
      </c>
      <c r="J173" s="364">
        <f t="shared" si="127"/>
        <v>342.31900000000002</v>
      </c>
      <c r="K173" s="365">
        <f t="shared" si="128"/>
        <v>10106.915000000001</v>
      </c>
      <c r="L173" s="329"/>
      <c r="M173" s="356">
        <f t="shared" si="129"/>
        <v>2021384</v>
      </c>
      <c r="N173" s="356">
        <f t="shared" si="130"/>
        <v>101069.2</v>
      </c>
      <c r="O173" s="357">
        <f t="shared" si="131"/>
        <v>7697884</v>
      </c>
      <c r="P173" s="358">
        <f t="shared" si="132"/>
        <v>1026.3845333333334</v>
      </c>
      <c r="Q173" s="359">
        <f t="shared" si="133"/>
        <v>76</v>
      </c>
      <c r="R173" s="360">
        <f t="shared" si="134"/>
        <v>0.13</v>
      </c>
      <c r="S173" s="361">
        <f t="shared" si="135"/>
        <v>96</v>
      </c>
      <c r="T173" s="362">
        <f t="shared" si="136"/>
        <v>0.16</v>
      </c>
      <c r="U173" s="331"/>
      <c r="V173" s="352">
        <f t="shared" si="137"/>
        <v>1142081.3999999999</v>
      </c>
      <c r="W173" s="353">
        <f t="shared" si="138"/>
        <v>8839965.4000000004</v>
      </c>
      <c r="X173" s="354">
        <f t="shared" si="139"/>
        <v>0.15</v>
      </c>
      <c r="Y173" s="355">
        <f t="shared" si="140"/>
        <v>152.28</v>
      </c>
      <c r="Z173" s="333"/>
      <c r="AA173" s="348">
        <f t="shared" si="141"/>
        <v>-8832465.4000000004</v>
      </c>
      <c r="AB173" s="349">
        <f t="shared" si="142"/>
        <v>1178.6600000000001</v>
      </c>
      <c r="AC173" s="350">
        <f t="shared" si="143"/>
        <v>0</v>
      </c>
      <c r="AD173" s="351">
        <f t="shared" si="144"/>
        <v>0</v>
      </c>
      <c r="AE173" s="174">
        <v>157</v>
      </c>
    </row>
    <row r="174" spans="1:31" ht="15">
      <c r="A174" s="173">
        <v>158</v>
      </c>
      <c r="B174" s="369">
        <f t="shared" si="121"/>
        <v>0</v>
      </c>
      <c r="C174" s="368">
        <f t="shared" si="122"/>
        <v>20</v>
      </c>
      <c r="D174" s="323"/>
      <c r="E174" s="366">
        <f t="shared" si="123"/>
        <v>0</v>
      </c>
      <c r="F174" s="367">
        <f t="shared" si="124"/>
        <v>4</v>
      </c>
      <c r="G174" s="368">
        <f t="shared" si="125"/>
        <v>589</v>
      </c>
      <c r="H174" s="323"/>
      <c r="I174" s="363">
        <f t="shared" si="126"/>
        <v>34821.9</v>
      </c>
      <c r="J174" s="364">
        <f t="shared" si="127"/>
        <v>348.21899999999999</v>
      </c>
      <c r="K174" s="365">
        <f t="shared" si="128"/>
        <v>10455.134</v>
      </c>
      <c r="L174" s="329"/>
      <c r="M174" s="356">
        <f t="shared" si="129"/>
        <v>2091026</v>
      </c>
      <c r="N174" s="356">
        <f t="shared" si="130"/>
        <v>104551.3</v>
      </c>
      <c r="O174" s="357">
        <f t="shared" si="131"/>
        <v>8102160.7999999998</v>
      </c>
      <c r="P174" s="358">
        <f t="shared" si="132"/>
        <v>1080.2881066666666</v>
      </c>
      <c r="Q174" s="359">
        <f t="shared" si="133"/>
        <v>77</v>
      </c>
      <c r="R174" s="360">
        <f t="shared" si="134"/>
        <v>0.13</v>
      </c>
      <c r="S174" s="361">
        <f t="shared" si="135"/>
        <v>97</v>
      </c>
      <c r="T174" s="362">
        <f t="shared" si="136"/>
        <v>0.16</v>
      </c>
      <c r="U174" s="331"/>
      <c r="V174" s="352">
        <f t="shared" si="137"/>
        <v>1181430.1399999999</v>
      </c>
      <c r="W174" s="353">
        <f t="shared" si="138"/>
        <v>9283590.9399999995</v>
      </c>
      <c r="X174" s="354">
        <f t="shared" si="139"/>
        <v>0.15</v>
      </c>
      <c r="Y174" s="355">
        <f t="shared" si="140"/>
        <v>157.52000000000001</v>
      </c>
      <c r="Z174" s="333"/>
      <c r="AA174" s="348">
        <f t="shared" si="141"/>
        <v>-9276090.9399999995</v>
      </c>
      <c r="AB174" s="349">
        <f t="shared" si="142"/>
        <v>1237.81</v>
      </c>
      <c r="AC174" s="350">
        <f t="shared" si="143"/>
        <v>0</v>
      </c>
      <c r="AD174" s="351">
        <f t="shared" si="144"/>
        <v>0</v>
      </c>
      <c r="AE174" s="174">
        <v>158</v>
      </c>
    </row>
    <row r="175" spans="1:31" ht="15">
      <c r="A175" s="173">
        <v>159</v>
      </c>
      <c r="B175" s="369">
        <f t="shared" si="121"/>
        <v>0</v>
      </c>
      <c r="C175" s="368">
        <f t="shared" si="122"/>
        <v>20</v>
      </c>
      <c r="D175" s="323"/>
      <c r="E175" s="366">
        <f t="shared" si="123"/>
        <v>0</v>
      </c>
      <c r="F175" s="367">
        <f t="shared" si="124"/>
        <v>4</v>
      </c>
      <c r="G175" s="368">
        <f t="shared" si="125"/>
        <v>593</v>
      </c>
      <c r="H175" s="323"/>
      <c r="I175" s="363">
        <f t="shared" si="126"/>
        <v>35411.9</v>
      </c>
      <c r="J175" s="364">
        <f t="shared" si="127"/>
        <v>354.11900000000003</v>
      </c>
      <c r="K175" s="365">
        <f t="shared" si="128"/>
        <v>10809.253000000001</v>
      </c>
      <c r="L175" s="329"/>
      <c r="M175" s="356">
        <f t="shared" si="129"/>
        <v>2161850</v>
      </c>
      <c r="N175" s="356">
        <f t="shared" si="130"/>
        <v>108092.5</v>
      </c>
      <c r="O175" s="357">
        <f t="shared" si="131"/>
        <v>8520366</v>
      </c>
      <c r="P175" s="358">
        <f t="shared" si="132"/>
        <v>1136.0488</v>
      </c>
      <c r="Q175" s="359">
        <f t="shared" si="133"/>
        <v>79</v>
      </c>
      <c r="R175" s="360">
        <f t="shared" si="134"/>
        <v>0.13</v>
      </c>
      <c r="S175" s="361">
        <f t="shared" si="135"/>
        <v>99</v>
      </c>
      <c r="T175" s="362">
        <f t="shared" si="136"/>
        <v>0.17</v>
      </c>
      <c r="U175" s="331"/>
      <c r="V175" s="352">
        <f t="shared" si="137"/>
        <v>1221445.5900000001</v>
      </c>
      <c r="W175" s="353">
        <f t="shared" si="138"/>
        <v>9741811.5899999999</v>
      </c>
      <c r="X175" s="354">
        <f t="shared" si="139"/>
        <v>0.14000000000000001</v>
      </c>
      <c r="Y175" s="355">
        <f t="shared" si="140"/>
        <v>162.86000000000001</v>
      </c>
      <c r="Z175" s="333"/>
      <c r="AA175" s="348">
        <f t="shared" si="141"/>
        <v>-9734311.5899999999</v>
      </c>
      <c r="AB175" s="349">
        <f t="shared" si="142"/>
        <v>1298.9100000000001</v>
      </c>
      <c r="AC175" s="350">
        <f t="shared" si="143"/>
        <v>0</v>
      </c>
      <c r="AD175" s="351">
        <f t="shared" si="144"/>
        <v>0</v>
      </c>
      <c r="AE175" s="174">
        <v>159</v>
      </c>
    </row>
    <row r="176" spans="1:31" ht="15">
      <c r="A176" s="173">
        <v>160</v>
      </c>
      <c r="B176" s="369">
        <f t="shared" si="121"/>
        <v>0</v>
      </c>
      <c r="C176" s="368">
        <f t="shared" si="122"/>
        <v>20</v>
      </c>
      <c r="D176" s="323"/>
      <c r="E176" s="366">
        <f t="shared" si="123"/>
        <v>0</v>
      </c>
      <c r="F176" s="367">
        <f t="shared" si="124"/>
        <v>4</v>
      </c>
      <c r="G176" s="368">
        <f t="shared" si="125"/>
        <v>597</v>
      </c>
      <c r="H176" s="323"/>
      <c r="I176" s="363">
        <f t="shared" si="126"/>
        <v>36001.9</v>
      </c>
      <c r="J176" s="364">
        <f t="shared" si="127"/>
        <v>360.01900000000001</v>
      </c>
      <c r="K176" s="365">
        <f t="shared" si="128"/>
        <v>11169.272000000001</v>
      </c>
      <c r="L176" s="329"/>
      <c r="M176" s="356">
        <f t="shared" si="129"/>
        <v>2233854</v>
      </c>
      <c r="N176" s="356">
        <f t="shared" si="130"/>
        <v>111692.7</v>
      </c>
      <c r="O176" s="357">
        <f t="shared" si="131"/>
        <v>8952736</v>
      </c>
      <c r="P176" s="358">
        <f t="shared" si="132"/>
        <v>1193.6981333333333</v>
      </c>
      <c r="Q176" s="359">
        <f t="shared" si="133"/>
        <v>80</v>
      </c>
      <c r="R176" s="360">
        <f t="shared" si="134"/>
        <v>0.13</v>
      </c>
      <c r="S176" s="361">
        <f t="shared" si="135"/>
        <v>100</v>
      </c>
      <c r="T176" s="362">
        <f t="shared" si="136"/>
        <v>0.17</v>
      </c>
      <c r="U176" s="331"/>
      <c r="V176" s="352">
        <f t="shared" si="137"/>
        <v>1262127.74</v>
      </c>
      <c r="W176" s="353">
        <f t="shared" si="138"/>
        <v>10214863.74</v>
      </c>
      <c r="X176" s="354">
        <f t="shared" si="139"/>
        <v>0.14000000000000001</v>
      </c>
      <c r="Y176" s="355">
        <f t="shared" si="140"/>
        <v>168.28</v>
      </c>
      <c r="Z176" s="333"/>
      <c r="AA176" s="348">
        <f t="shared" si="141"/>
        <v>-10207363.74</v>
      </c>
      <c r="AB176" s="349">
        <f t="shared" si="142"/>
        <v>1361.98</v>
      </c>
      <c r="AC176" s="350">
        <f t="shared" si="143"/>
        <v>0</v>
      </c>
      <c r="AD176" s="351">
        <f t="shared" si="144"/>
        <v>0</v>
      </c>
      <c r="AE176" s="174">
        <v>160</v>
      </c>
    </row>
    <row r="177" spans="1:31" ht="15">
      <c r="A177" s="173">
        <v>161</v>
      </c>
      <c r="B177" s="369">
        <f t="shared" si="121"/>
        <v>0</v>
      </c>
      <c r="C177" s="368">
        <f t="shared" si="122"/>
        <v>20</v>
      </c>
      <c r="D177" s="323"/>
      <c r="E177" s="366">
        <f t="shared" si="123"/>
        <v>0</v>
      </c>
      <c r="F177" s="367">
        <f t="shared" si="124"/>
        <v>4</v>
      </c>
      <c r="G177" s="368">
        <f t="shared" si="125"/>
        <v>601</v>
      </c>
      <c r="H177" s="323"/>
      <c r="I177" s="363">
        <f t="shared" si="126"/>
        <v>36591.9</v>
      </c>
      <c r="J177" s="364">
        <f t="shared" si="127"/>
        <v>365.91899999999998</v>
      </c>
      <c r="K177" s="365">
        <f t="shared" si="128"/>
        <v>11535.191000000001</v>
      </c>
      <c r="L177" s="329"/>
      <c r="M177" s="356">
        <f t="shared" si="129"/>
        <v>2307038</v>
      </c>
      <c r="N177" s="356">
        <f t="shared" si="130"/>
        <v>115351.9</v>
      </c>
      <c r="O177" s="357">
        <f t="shared" si="131"/>
        <v>9399506.8000000007</v>
      </c>
      <c r="P177" s="358">
        <f t="shared" si="132"/>
        <v>1253.2675733333335</v>
      </c>
      <c r="Q177" s="359">
        <f t="shared" si="133"/>
        <v>81</v>
      </c>
      <c r="R177" s="360">
        <f t="shared" si="134"/>
        <v>0.13</v>
      </c>
      <c r="S177" s="361">
        <f t="shared" si="135"/>
        <v>101</v>
      </c>
      <c r="T177" s="362">
        <f t="shared" si="136"/>
        <v>0.17</v>
      </c>
      <c r="U177" s="331"/>
      <c r="V177" s="352">
        <f t="shared" si="137"/>
        <v>1303476.58</v>
      </c>
      <c r="W177" s="353">
        <f t="shared" si="138"/>
        <v>10702983.380000001</v>
      </c>
      <c r="X177" s="354">
        <f t="shared" si="139"/>
        <v>0.14000000000000001</v>
      </c>
      <c r="Y177" s="355">
        <f t="shared" si="140"/>
        <v>173.8</v>
      </c>
      <c r="Z177" s="333"/>
      <c r="AA177" s="348">
        <f t="shared" si="141"/>
        <v>-10695483.380000001</v>
      </c>
      <c r="AB177" s="349">
        <f t="shared" si="142"/>
        <v>1427.06</v>
      </c>
      <c r="AC177" s="350">
        <f t="shared" si="143"/>
        <v>0</v>
      </c>
      <c r="AD177" s="351">
        <f t="shared" si="144"/>
        <v>0</v>
      </c>
      <c r="AE177" s="174">
        <v>161</v>
      </c>
    </row>
    <row r="178" spans="1:31" ht="15">
      <c r="A178" s="173">
        <v>162</v>
      </c>
      <c r="B178" s="369">
        <f t="shared" si="121"/>
        <v>0</v>
      </c>
      <c r="C178" s="368">
        <f t="shared" si="122"/>
        <v>20</v>
      </c>
      <c r="D178" s="323"/>
      <c r="E178" s="366">
        <f t="shared" si="123"/>
        <v>0</v>
      </c>
      <c r="F178" s="367">
        <f t="shared" si="124"/>
        <v>4</v>
      </c>
      <c r="G178" s="368">
        <f t="shared" si="125"/>
        <v>605</v>
      </c>
      <c r="H178" s="323"/>
      <c r="I178" s="363">
        <f t="shared" si="126"/>
        <v>37181.9</v>
      </c>
      <c r="J178" s="364">
        <f t="shared" si="127"/>
        <v>371.81900000000002</v>
      </c>
      <c r="K178" s="365">
        <f t="shared" si="128"/>
        <v>11907.01</v>
      </c>
      <c r="L178" s="329"/>
      <c r="M178" s="356">
        <f t="shared" si="129"/>
        <v>2381402</v>
      </c>
      <c r="N178" s="356">
        <f t="shared" si="130"/>
        <v>119070.1</v>
      </c>
      <c r="O178" s="357">
        <f t="shared" si="131"/>
        <v>9860914.4000000004</v>
      </c>
      <c r="P178" s="358">
        <f t="shared" si="132"/>
        <v>1314.7885866666668</v>
      </c>
      <c r="Q178" s="359">
        <f t="shared" si="133"/>
        <v>83</v>
      </c>
      <c r="R178" s="360">
        <f t="shared" si="134"/>
        <v>0.14000000000000001</v>
      </c>
      <c r="S178" s="361">
        <f t="shared" si="135"/>
        <v>103</v>
      </c>
      <c r="T178" s="362">
        <f t="shared" si="136"/>
        <v>0.17</v>
      </c>
      <c r="U178" s="331"/>
      <c r="V178" s="352">
        <f t="shared" si="137"/>
        <v>1345492.13</v>
      </c>
      <c r="W178" s="353">
        <f t="shared" si="138"/>
        <v>11206406.529999999</v>
      </c>
      <c r="X178" s="354">
        <f t="shared" si="139"/>
        <v>0.14000000000000001</v>
      </c>
      <c r="Y178" s="355">
        <f t="shared" si="140"/>
        <v>179.4</v>
      </c>
      <c r="Z178" s="333"/>
      <c r="AA178" s="348">
        <f t="shared" si="141"/>
        <v>-11198906.529999999</v>
      </c>
      <c r="AB178" s="349">
        <f t="shared" si="142"/>
        <v>1494.19</v>
      </c>
      <c r="AC178" s="350">
        <f t="shared" si="143"/>
        <v>0</v>
      </c>
      <c r="AD178" s="351">
        <f t="shared" si="144"/>
        <v>0</v>
      </c>
      <c r="AE178" s="174">
        <v>162</v>
      </c>
    </row>
    <row r="179" spans="1:31" ht="15">
      <c r="A179" s="173">
        <v>163</v>
      </c>
      <c r="B179" s="369">
        <f t="shared" si="121"/>
        <v>0</v>
      </c>
      <c r="C179" s="368">
        <f t="shared" si="122"/>
        <v>20</v>
      </c>
      <c r="D179" s="323"/>
      <c r="E179" s="366">
        <f t="shared" si="123"/>
        <v>0</v>
      </c>
      <c r="F179" s="367">
        <f t="shared" si="124"/>
        <v>4</v>
      </c>
      <c r="G179" s="368">
        <f t="shared" si="125"/>
        <v>609</v>
      </c>
      <c r="H179" s="323"/>
      <c r="I179" s="363">
        <f t="shared" si="126"/>
        <v>37771.9</v>
      </c>
      <c r="J179" s="364">
        <f t="shared" si="127"/>
        <v>377.71899999999999</v>
      </c>
      <c r="K179" s="365">
        <f t="shared" si="128"/>
        <v>12284.728999999999</v>
      </c>
      <c r="L179" s="329"/>
      <c r="M179" s="356">
        <f t="shared" si="129"/>
        <v>2456946</v>
      </c>
      <c r="N179" s="356">
        <f t="shared" si="130"/>
        <v>122847.3</v>
      </c>
      <c r="O179" s="357">
        <f t="shared" si="131"/>
        <v>10337194.800000001</v>
      </c>
      <c r="P179" s="358">
        <f t="shared" si="132"/>
        <v>1378.2926400000001</v>
      </c>
      <c r="Q179" s="359">
        <f t="shared" si="133"/>
        <v>84</v>
      </c>
      <c r="R179" s="360">
        <f t="shared" si="134"/>
        <v>0.14000000000000001</v>
      </c>
      <c r="S179" s="361">
        <f t="shared" si="135"/>
        <v>104</v>
      </c>
      <c r="T179" s="362">
        <f t="shared" si="136"/>
        <v>0.17</v>
      </c>
      <c r="U179" s="331"/>
      <c r="V179" s="352">
        <f t="shared" si="137"/>
        <v>1388174.38</v>
      </c>
      <c r="W179" s="353">
        <f t="shared" si="138"/>
        <v>11725369.18</v>
      </c>
      <c r="X179" s="354">
        <f t="shared" si="139"/>
        <v>0.13</v>
      </c>
      <c r="Y179" s="355">
        <f t="shared" si="140"/>
        <v>185.09</v>
      </c>
      <c r="Z179" s="333"/>
      <c r="AA179" s="348">
        <f t="shared" si="141"/>
        <v>-11717869.18</v>
      </c>
      <c r="AB179" s="349">
        <f t="shared" si="142"/>
        <v>1563.38</v>
      </c>
      <c r="AC179" s="350">
        <f t="shared" si="143"/>
        <v>0</v>
      </c>
      <c r="AD179" s="351">
        <f t="shared" si="144"/>
        <v>0</v>
      </c>
      <c r="AE179" s="174">
        <v>163</v>
      </c>
    </row>
    <row r="180" spans="1:31" ht="15">
      <c r="A180" s="173">
        <v>164</v>
      </c>
      <c r="B180" s="369">
        <f t="shared" si="121"/>
        <v>0</v>
      </c>
      <c r="C180" s="368">
        <f t="shared" si="122"/>
        <v>20</v>
      </c>
      <c r="D180" s="323"/>
      <c r="E180" s="366">
        <f t="shared" si="123"/>
        <v>0</v>
      </c>
      <c r="F180" s="367">
        <f t="shared" si="124"/>
        <v>4</v>
      </c>
      <c r="G180" s="368">
        <f t="shared" si="125"/>
        <v>613</v>
      </c>
      <c r="H180" s="323"/>
      <c r="I180" s="363">
        <f t="shared" si="126"/>
        <v>38361.9</v>
      </c>
      <c r="J180" s="364">
        <f t="shared" si="127"/>
        <v>383.61900000000003</v>
      </c>
      <c r="K180" s="365">
        <f t="shared" si="128"/>
        <v>12668.348</v>
      </c>
      <c r="L180" s="329"/>
      <c r="M180" s="356">
        <f t="shared" si="129"/>
        <v>2533670</v>
      </c>
      <c r="N180" s="356">
        <f t="shared" si="130"/>
        <v>126683.5</v>
      </c>
      <c r="O180" s="357">
        <f t="shared" si="131"/>
        <v>10828584</v>
      </c>
      <c r="P180" s="358">
        <f t="shared" si="132"/>
        <v>1443.8112000000001</v>
      </c>
      <c r="Q180" s="359">
        <f t="shared" si="133"/>
        <v>85</v>
      </c>
      <c r="R180" s="360">
        <f t="shared" si="134"/>
        <v>0.14000000000000001</v>
      </c>
      <c r="S180" s="361">
        <f t="shared" si="135"/>
        <v>105</v>
      </c>
      <c r="T180" s="362">
        <f t="shared" si="136"/>
        <v>0.17</v>
      </c>
      <c r="U180" s="331"/>
      <c r="V180" s="352">
        <f t="shared" si="137"/>
        <v>1431523.32</v>
      </c>
      <c r="W180" s="353">
        <f t="shared" si="138"/>
        <v>12260107.32</v>
      </c>
      <c r="X180" s="354">
        <f t="shared" si="139"/>
        <v>0.13</v>
      </c>
      <c r="Y180" s="355">
        <f t="shared" si="140"/>
        <v>190.87</v>
      </c>
      <c r="Z180" s="333"/>
      <c r="AA180" s="348">
        <f t="shared" si="141"/>
        <v>-12252607.32</v>
      </c>
      <c r="AB180" s="349">
        <f t="shared" si="142"/>
        <v>1634.68</v>
      </c>
      <c r="AC180" s="350">
        <f t="shared" si="143"/>
        <v>0</v>
      </c>
      <c r="AD180" s="351">
        <f t="shared" si="144"/>
        <v>0</v>
      </c>
      <c r="AE180" s="174">
        <v>164</v>
      </c>
    </row>
    <row r="181" spans="1:31" ht="15">
      <c r="A181" s="173">
        <v>165</v>
      </c>
      <c r="B181" s="369">
        <f t="shared" ref="B181:B244" si="145">IF(AND($A181&gt;=C$9,C$9&gt;0),0,IF(AND($A181&gt;=C$6,C$6&gt;0),C$7,0))</f>
        <v>0</v>
      </c>
      <c r="C181" s="368">
        <f t="shared" ref="C181:C244" si="146">IF(AND($A181&gt;=C$9,C$9&gt;0),C$10,C180+B181)</f>
        <v>20</v>
      </c>
      <c r="D181" s="323"/>
      <c r="E181" s="366">
        <f t="shared" ref="E181:E244" si="147">IF(OR($A181&lt;2,AND(G$12&gt;0,$A181&gt;G$12)),0,IF(AND($A181&gt;=G$9,G$9&gt;0),G$10,IF(AND($A181&gt;=G$6,G$6&gt;0),G$7,0)))</f>
        <v>0</v>
      </c>
      <c r="F181" s="367">
        <f t="shared" ref="F181:F244" si="148">F180+E181</f>
        <v>4</v>
      </c>
      <c r="G181" s="368">
        <f t="shared" ref="G181:G244" si="149">G180+F181</f>
        <v>617</v>
      </c>
      <c r="H181" s="323"/>
      <c r="I181" s="363">
        <f t="shared" ref="I181:I244" si="150">IF(($A181&lt;K$4),1,IF(AND($A181&gt;K$12,K$12&gt;0),I180,IF(AND($A181&gt;=K$9,K$9&gt;0),ROUND(I180+K$10,4),IF(AND($A181&gt;=K$6,K$6&gt;0),ROUND(I180+K$7,4),K$3))))</f>
        <v>38951.9</v>
      </c>
      <c r="J181" s="364">
        <f t="shared" ref="J181:J244" si="151">IF($A181&lt;K$4, K$2, IF(K$1=0,IF(K$13&gt;0,IF(K$2*K$13&lt;ROUND(J180*I181, 3),K$2*K$13,ROUND(J180*I181, 3)),ROUND(J180*I181, 3)),IF(K$13&gt;0,IF(K$2*K$13&lt;ROUND(K$2*I181, 3),K$2*K$13,ROUND(K$2*I181, 3)),ROUND(K$2*I181, 3))))</f>
        <v>389.51900000000001</v>
      </c>
      <c r="K181" s="365">
        <f t="shared" ref="K181:K244" si="152">K180+J181</f>
        <v>13057.867</v>
      </c>
      <c r="L181" s="329"/>
      <c r="M181" s="356">
        <f t="shared" ref="M181:M244" si="153">ROUND(C181*N181-K181*$O$6,2)</f>
        <v>2611574</v>
      </c>
      <c r="N181" s="356">
        <f t="shared" ref="N181:N244" si="154">ROUND(ROUND(K181,2)*$O$4,2)</f>
        <v>130578.7</v>
      </c>
      <c r="O181" s="357">
        <f t="shared" ref="O181:O244" si="155">ROUND((ROUND(K180,2)*(G181-G180)*$O$4+O180+J181*$O$6),2)</f>
        <v>11335318</v>
      </c>
      <c r="P181" s="358">
        <f t="shared" ref="P181:P244" si="156">O181/$O$10</f>
        <v>1511.3757333333333</v>
      </c>
      <c r="Q181" s="359">
        <f t="shared" ref="Q181:Q244" si="157">ROUND(O181/N181,0)</f>
        <v>87</v>
      </c>
      <c r="R181" s="360">
        <f t="shared" ref="R181:R244" si="158">ROUND(Q181/G181,2)</f>
        <v>0.14000000000000001</v>
      </c>
      <c r="S181" s="361">
        <f t="shared" ref="S181:S244" si="159">Q181+C181</f>
        <v>107</v>
      </c>
      <c r="T181" s="362">
        <f t="shared" ref="T181:T244" si="160">ROUND(S181/G181,2)</f>
        <v>0.17</v>
      </c>
      <c r="U181" s="331"/>
      <c r="V181" s="352">
        <f t="shared" ref="V181:V244" si="161">ROUND(K181*$O$7,2)</f>
        <v>1475538.97</v>
      </c>
      <c r="W181" s="353">
        <f t="shared" ref="W181:W244" si="162">ROUND(O181+V181,2)</f>
        <v>12810856.970000001</v>
      </c>
      <c r="X181" s="354">
        <f t="shared" ref="X181:X244" si="163">IF(O181&gt;0,ROUND(V181/O181,2),0)</f>
        <v>0.13</v>
      </c>
      <c r="Y181" s="355">
        <f t="shared" ref="Y181:Y244" si="164">IF($O$10&gt;0,ROUND(V181/$O$10,2),0)</f>
        <v>196.74</v>
      </c>
      <c r="Z181" s="333"/>
      <c r="AA181" s="348">
        <f t="shared" ref="AA181:AA244" si="165">IF($O$10&gt;0,ROUND($O$10-W181,2),0)</f>
        <v>-12803356.970000001</v>
      </c>
      <c r="AB181" s="349">
        <f t="shared" ref="AB181:AB244" si="166">IF($O$10&gt;0,ROUND(W181/$O$10,2),0)</f>
        <v>1708.11</v>
      </c>
      <c r="AC181" s="350">
        <f t="shared" ref="AC181:AC244" si="167">IF(AND(AA181&gt;0,$O$4&gt;0),($O$10-O181-V181*$O$8)/N181,0)</f>
        <v>0</v>
      </c>
      <c r="AD181" s="351">
        <f t="shared" ref="AD181:AD244" si="168">IF(AC181&gt;0,AC181+G181,0)</f>
        <v>0</v>
      </c>
      <c r="AE181" s="174">
        <v>165</v>
      </c>
    </row>
    <row r="182" spans="1:31" ht="15">
      <c r="A182" s="173">
        <v>166</v>
      </c>
      <c r="B182" s="369">
        <f t="shared" si="145"/>
        <v>0</v>
      </c>
      <c r="C182" s="368">
        <f t="shared" si="146"/>
        <v>20</v>
      </c>
      <c r="D182" s="323"/>
      <c r="E182" s="366">
        <f t="shared" si="147"/>
        <v>0</v>
      </c>
      <c r="F182" s="367">
        <f t="shared" si="148"/>
        <v>4</v>
      </c>
      <c r="G182" s="368">
        <f t="shared" si="149"/>
        <v>621</v>
      </c>
      <c r="H182" s="323"/>
      <c r="I182" s="363">
        <f t="shared" si="150"/>
        <v>39541.9</v>
      </c>
      <c r="J182" s="364">
        <f t="shared" si="151"/>
        <v>395.41899999999998</v>
      </c>
      <c r="K182" s="365">
        <f t="shared" si="152"/>
        <v>13453.286</v>
      </c>
      <c r="L182" s="329"/>
      <c r="M182" s="356">
        <f t="shared" si="153"/>
        <v>2690658</v>
      </c>
      <c r="N182" s="356">
        <f t="shared" si="154"/>
        <v>134532.9</v>
      </c>
      <c r="O182" s="357">
        <f t="shared" si="155"/>
        <v>11857632.800000001</v>
      </c>
      <c r="P182" s="358">
        <f t="shared" si="156"/>
        <v>1581.0177066666668</v>
      </c>
      <c r="Q182" s="359">
        <f t="shared" si="157"/>
        <v>88</v>
      </c>
      <c r="R182" s="360">
        <f t="shared" si="158"/>
        <v>0.14000000000000001</v>
      </c>
      <c r="S182" s="361">
        <f t="shared" si="159"/>
        <v>108</v>
      </c>
      <c r="T182" s="362">
        <f t="shared" si="160"/>
        <v>0.17</v>
      </c>
      <c r="U182" s="331"/>
      <c r="V182" s="352">
        <f t="shared" si="161"/>
        <v>1520221.32</v>
      </c>
      <c r="W182" s="353">
        <f t="shared" si="162"/>
        <v>13377854.119999999</v>
      </c>
      <c r="X182" s="354">
        <f t="shared" si="163"/>
        <v>0.13</v>
      </c>
      <c r="Y182" s="355">
        <f t="shared" si="164"/>
        <v>202.7</v>
      </c>
      <c r="Z182" s="333"/>
      <c r="AA182" s="348">
        <f t="shared" si="165"/>
        <v>-13370354.119999999</v>
      </c>
      <c r="AB182" s="349">
        <f t="shared" si="166"/>
        <v>1783.71</v>
      </c>
      <c r="AC182" s="350">
        <f t="shared" si="167"/>
        <v>0</v>
      </c>
      <c r="AD182" s="351">
        <f t="shared" si="168"/>
        <v>0</v>
      </c>
      <c r="AE182" s="174">
        <v>166</v>
      </c>
    </row>
    <row r="183" spans="1:31" ht="15">
      <c r="A183" s="173">
        <v>167</v>
      </c>
      <c r="B183" s="369">
        <f t="shared" si="145"/>
        <v>0</v>
      </c>
      <c r="C183" s="368">
        <f t="shared" si="146"/>
        <v>20</v>
      </c>
      <c r="D183" s="323"/>
      <c r="E183" s="366">
        <f t="shared" si="147"/>
        <v>0</v>
      </c>
      <c r="F183" s="367">
        <f t="shared" si="148"/>
        <v>4</v>
      </c>
      <c r="G183" s="368">
        <f t="shared" si="149"/>
        <v>625</v>
      </c>
      <c r="H183" s="323"/>
      <c r="I183" s="363">
        <f t="shared" si="150"/>
        <v>40131.9</v>
      </c>
      <c r="J183" s="364">
        <f t="shared" si="151"/>
        <v>401.31900000000002</v>
      </c>
      <c r="K183" s="365">
        <f t="shared" si="152"/>
        <v>13854.605</v>
      </c>
      <c r="L183" s="329"/>
      <c r="M183" s="356">
        <f t="shared" si="153"/>
        <v>2770922</v>
      </c>
      <c r="N183" s="356">
        <f t="shared" si="154"/>
        <v>138546.1</v>
      </c>
      <c r="O183" s="357">
        <f t="shared" si="155"/>
        <v>12395764.4</v>
      </c>
      <c r="P183" s="358">
        <f t="shared" si="156"/>
        <v>1652.7685866666668</v>
      </c>
      <c r="Q183" s="359">
        <f t="shared" si="157"/>
        <v>89</v>
      </c>
      <c r="R183" s="360">
        <f t="shared" si="158"/>
        <v>0.14000000000000001</v>
      </c>
      <c r="S183" s="361">
        <f t="shared" si="159"/>
        <v>109</v>
      </c>
      <c r="T183" s="362">
        <f t="shared" si="160"/>
        <v>0.17</v>
      </c>
      <c r="U183" s="331"/>
      <c r="V183" s="352">
        <f t="shared" si="161"/>
        <v>1565570.37</v>
      </c>
      <c r="W183" s="353">
        <f t="shared" si="162"/>
        <v>13961334.77</v>
      </c>
      <c r="X183" s="354">
        <f t="shared" si="163"/>
        <v>0.13</v>
      </c>
      <c r="Y183" s="355">
        <f t="shared" si="164"/>
        <v>208.74</v>
      </c>
      <c r="Z183" s="333"/>
      <c r="AA183" s="348">
        <f t="shared" si="165"/>
        <v>-13953834.77</v>
      </c>
      <c r="AB183" s="349">
        <f t="shared" si="166"/>
        <v>1861.51</v>
      </c>
      <c r="AC183" s="350">
        <f t="shared" si="167"/>
        <v>0</v>
      </c>
      <c r="AD183" s="351">
        <f t="shared" si="168"/>
        <v>0</v>
      </c>
      <c r="AE183" s="174">
        <v>167</v>
      </c>
    </row>
    <row r="184" spans="1:31" ht="15">
      <c r="A184" s="173">
        <v>168</v>
      </c>
      <c r="B184" s="369">
        <f t="shared" si="145"/>
        <v>0</v>
      </c>
      <c r="C184" s="368">
        <f t="shared" si="146"/>
        <v>20</v>
      </c>
      <c r="D184" s="323"/>
      <c r="E184" s="366">
        <f t="shared" si="147"/>
        <v>0</v>
      </c>
      <c r="F184" s="367">
        <f t="shared" si="148"/>
        <v>4</v>
      </c>
      <c r="G184" s="368">
        <f t="shared" si="149"/>
        <v>629</v>
      </c>
      <c r="H184" s="323"/>
      <c r="I184" s="363">
        <f t="shared" si="150"/>
        <v>40721.9</v>
      </c>
      <c r="J184" s="364">
        <f t="shared" si="151"/>
        <v>407.21899999999999</v>
      </c>
      <c r="K184" s="365">
        <f t="shared" si="152"/>
        <v>14261.823999999999</v>
      </c>
      <c r="L184" s="329"/>
      <c r="M184" s="356">
        <f t="shared" si="153"/>
        <v>2852364</v>
      </c>
      <c r="N184" s="356">
        <f t="shared" si="154"/>
        <v>142618.20000000001</v>
      </c>
      <c r="O184" s="357">
        <f t="shared" si="155"/>
        <v>12949948.800000001</v>
      </c>
      <c r="P184" s="358">
        <f t="shared" si="156"/>
        <v>1726.65984</v>
      </c>
      <c r="Q184" s="359">
        <f t="shared" si="157"/>
        <v>91</v>
      </c>
      <c r="R184" s="360">
        <f t="shared" si="158"/>
        <v>0.14000000000000001</v>
      </c>
      <c r="S184" s="361">
        <f t="shared" si="159"/>
        <v>111</v>
      </c>
      <c r="T184" s="362">
        <f t="shared" si="160"/>
        <v>0.18</v>
      </c>
      <c r="U184" s="331"/>
      <c r="V184" s="352">
        <f t="shared" si="161"/>
        <v>1611586.11</v>
      </c>
      <c r="W184" s="353">
        <f t="shared" si="162"/>
        <v>14561534.91</v>
      </c>
      <c r="X184" s="354">
        <f t="shared" si="163"/>
        <v>0.12</v>
      </c>
      <c r="Y184" s="355">
        <f t="shared" si="164"/>
        <v>214.88</v>
      </c>
      <c r="Z184" s="333"/>
      <c r="AA184" s="348">
        <f t="shared" si="165"/>
        <v>-14554034.91</v>
      </c>
      <c r="AB184" s="349">
        <f t="shared" si="166"/>
        <v>1941.54</v>
      </c>
      <c r="AC184" s="350">
        <f t="shared" si="167"/>
        <v>0</v>
      </c>
      <c r="AD184" s="351">
        <f t="shared" si="168"/>
        <v>0</v>
      </c>
      <c r="AE184" s="174">
        <v>168</v>
      </c>
    </row>
    <row r="185" spans="1:31" ht="15">
      <c r="A185" s="173">
        <v>169</v>
      </c>
      <c r="B185" s="369">
        <f t="shared" si="145"/>
        <v>0</v>
      </c>
      <c r="C185" s="368">
        <f t="shared" si="146"/>
        <v>20</v>
      </c>
      <c r="D185" s="323"/>
      <c r="E185" s="366">
        <f t="shared" si="147"/>
        <v>0</v>
      </c>
      <c r="F185" s="367">
        <f t="shared" si="148"/>
        <v>4</v>
      </c>
      <c r="G185" s="368">
        <f t="shared" si="149"/>
        <v>633</v>
      </c>
      <c r="H185" s="323"/>
      <c r="I185" s="363">
        <f t="shared" si="150"/>
        <v>41311.9</v>
      </c>
      <c r="J185" s="364">
        <f t="shared" si="151"/>
        <v>413.11900000000003</v>
      </c>
      <c r="K185" s="365">
        <f t="shared" si="152"/>
        <v>14674.942999999999</v>
      </c>
      <c r="L185" s="329"/>
      <c r="M185" s="356">
        <f t="shared" si="153"/>
        <v>2934988</v>
      </c>
      <c r="N185" s="356">
        <f t="shared" si="154"/>
        <v>146749.4</v>
      </c>
      <c r="O185" s="357">
        <f t="shared" si="155"/>
        <v>13520421.6</v>
      </c>
      <c r="P185" s="358">
        <f t="shared" si="156"/>
        <v>1802.72288</v>
      </c>
      <c r="Q185" s="359">
        <f t="shared" si="157"/>
        <v>92</v>
      </c>
      <c r="R185" s="360">
        <f t="shared" si="158"/>
        <v>0.15</v>
      </c>
      <c r="S185" s="361">
        <f t="shared" si="159"/>
        <v>112</v>
      </c>
      <c r="T185" s="362">
        <f t="shared" si="160"/>
        <v>0.18</v>
      </c>
      <c r="U185" s="331"/>
      <c r="V185" s="352">
        <f t="shared" si="161"/>
        <v>1658268.56</v>
      </c>
      <c r="W185" s="353">
        <f t="shared" si="162"/>
        <v>15178690.16</v>
      </c>
      <c r="X185" s="354">
        <f t="shared" si="163"/>
        <v>0.12</v>
      </c>
      <c r="Y185" s="355">
        <f t="shared" si="164"/>
        <v>221.1</v>
      </c>
      <c r="Z185" s="333"/>
      <c r="AA185" s="348">
        <f t="shared" si="165"/>
        <v>-15171190.16</v>
      </c>
      <c r="AB185" s="349">
        <f t="shared" si="166"/>
        <v>2023.83</v>
      </c>
      <c r="AC185" s="350">
        <f t="shared" si="167"/>
        <v>0</v>
      </c>
      <c r="AD185" s="351">
        <f t="shared" si="168"/>
        <v>0</v>
      </c>
      <c r="AE185" s="174">
        <v>169</v>
      </c>
    </row>
    <row r="186" spans="1:31" ht="15">
      <c r="A186" s="173">
        <v>170</v>
      </c>
      <c r="B186" s="369">
        <f t="shared" si="145"/>
        <v>0</v>
      </c>
      <c r="C186" s="368">
        <f t="shared" si="146"/>
        <v>20</v>
      </c>
      <c r="D186" s="323"/>
      <c r="E186" s="366">
        <f t="shared" si="147"/>
        <v>0</v>
      </c>
      <c r="F186" s="367">
        <f t="shared" si="148"/>
        <v>4</v>
      </c>
      <c r="G186" s="368">
        <f t="shared" si="149"/>
        <v>637</v>
      </c>
      <c r="H186" s="323"/>
      <c r="I186" s="363">
        <f t="shared" si="150"/>
        <v>41901.9</v>
      </c>
      <c r="J186" s="364">
        <f t="shared" si="151"/>
        <v>419.01900000000001</v>
      </c>
      <c r="K186" s="365">
        <f t="shared" si="152"/>
        <v>15093.962</v>
      </c>
      <c r="L186" s="329"/>
      <c r="M186" s="356">
        <f t="shared" si="153"/>
        <v>3018792</v>
      </c>
      <c r="N186" s="356">
        <f t="shared" si="154"/>
        <v>150939.6</v>
      </c>
      <c r="O186" s="357">
        <f t="shared" si="155"/>
        <v>14107419.199999999</v>
      </c>
      <c r="P186" s="358">
        <f t="shared" si="156"/>
        <v>1880.9892266666666</v>
      </c>
      <c r="Q186" s="359">
        <f t="shared" si="157"/>
        <v>93</v>
      </c>
      <c r="R186" s="360">
        <f t="shared" si="158"/>
        <v>0.15</v>
      </c>
      <c r="S186" s="361">
        <f t="shared" si="159"/>
        <v>113</v>
      </c>
      <c r="T186" s="362">
        <f t="shared" si="160"/>
        <v>0.18</v>
      </c>
      <c r="U186" s="331"/>
      <c r="V186" s="352">
        <f t="shared" si="161"/>
        <v>1705617.71</v>
      </c>
      <c r="W186" s="353">
        <f t="shared" si="162"/>
        <v>15813036.91</v>
      </c>
      <c r="X186" s="354">
        <f t="shared" si="163"/>
        <v>0.12</v>
      </c>
      <c r="Y186" s="355">
        <f t="shared" si="164"/>
        <v>227.42</v>
      </c>
      <c r="Z186" s="333"/>
      <c r="AA186" s="348">
        <f t="shared" si="165"/>
        <v>-15805536.91</v>
      </c>
      <c r="AB186" s="349">
        <f t="shared" si="166"/>
        <v>2108.4</v>
      </c>
      <c r="AC186" s="350">
        <f t="shared" si="167"/>
        <v>0</v>
      </c>
      <c r="AD186" s="351">
        <f t="shared" si="168"/>
        <v>0</v>
      </c>
      <c r="AE186" s="174">
        <v>170</v>
      </c>
    </row>
    <row r="187" spans="1:31" ht="15">
      <c r="A187" s="173">
        <v>171</v>
      </c>
      <c r="B187" s="369">
        <f t="shared" si="145"/>
        <v>0</v>
      </c>
      <c r="C187" s="368">
        <f t="shared" si="146"/>
        <v>20</v>
      </c>
      <c r="D187" s="323"/>
      <c r="E187" s="366">
        <f t="shared" si="147"/>
        <v>0</v>
      </c>
      <c r="F187" s="367">
        <f t="shared" si="148"/>
        <v>4</v>
      </c>
      <c r="G187" s="368">
        <f t="shared" si="149"/>
        <v>641</v>
      </c>
      <c r="H187" s="323"/>
      <c r="I187" s="363">
        <f t="shared" si="150"/>
        <v>42491.9</v>
      </c>
      <c r="J187" s="364">
        <f t="shared" si="151"/>
        <v>424.91899999999998</v>
      </c>
      <c r="K187" s="365">
        <f t="shared" si="152"/>
        <v>15518.880999999999</v>
      </c>
      <c r="L187" s="329"/>
      <c r="M187" s="356">
        <f t="shared" si="153"/>
        <v>3103776</v>
      </c>
      <c r="N187" s="356">
        <f t="shared" si="154"/>
        <v>155188.79999999999</v>
      </c>
      <c r="O187" s="357">
        <f t="shared" si="155"/>
        <v>14711177.6</v>
      </c>
      <c r="P187" s="358">
        <f t="shared" si="156"/>
        <v>1961.4903466666667</v>
      </c>
      <c r="Q187" s="359">
        <f t="shared" si="157"/>
        <v>95</v>
      </c>
      <c r="R187" s="360">
        <f t="shared" si="158"/>
        <v>0.15</v>
      </c>
      <c r="S187" s="361">
        <f t="shared" si="159"/>
        <v>115</v>
      </c>
      <c r="T187" s="362">
        <f t="shared" si="160"/>
        <v>0.18</v>
      </c>
      <c r="U187" s="331"/>
      <c r="V187" s="352">
        <f t="shared" si="161"/>
        <v>1753633.55</v>
      </c>
      <c r="W187" s="353">
        <f t="shared" si="162"/>
        <v>16464811.15</v>
      </c>
      <c r="X187" s="354">
        <f t="shared" si="163"/>
        <v>0.12</v>
      </c>
      <c r="Y187" s="355">
        <f t="shared" si="164"/>
        <v>233.82</v>
      </c>
      <c r="Z187" s="333"/>
      <c r="AA187" s="348">
        <f t="shared" si="165"/>
        <v>-16457311.15</v>
      </c>
      <c r="AB187" s="349">
        <f t="shared" si="166"/>
        <v>2195.31</v>
      </c>
      <c r="AC187" s="350">
        <f t="shared" si="167"/>
        <v>0</v>
      </c>
      <c r="AD187" s="351">
        <f t="shared" si="168"/>
        <v>0</v>
      </c>
      <c r="AE187" s="174">
        <v>171</v>
      </c>
    </row>
    <row r="188" spans="1:31" ht="15">
      <c r="A188" s="173">
        <v>172</v>
      </c>
      <c r="B188" s="369">
        <f t="shared" si="145"/>
        <v>0</v>
      </c>
      <c r="C188" s="368">
        <f t="shared" si="146"/>
        <v>20</v>
      </c>
      <c r="D188" s="323"/>
      <c r="E188" s="366">
        <f t="shared" si="147"/>
        <v>0</v>
      </c>
      <c r="F188" s="367">
        <f t="shared" si="148"/>
        <v>4</v>
      </c>
      <c r="G188" s="368">
        <f t="shared" si="149"/>
        <v>645</v>
      </c>
      <c r="H188" s="323"/>
      <c r="I188" s="363">
        <f t="shared" si="150"/>
        <v>43081.9</v>
      </c>
      <c r="J188" s="364">
        <f t="shared" si="151"/>
        <v>430.81900000000002</v>
      </c>
      <c r="K188" s="365">
        <f t="shared" si="152"/>
        <v>15949.699999999999</v>
      </c>
      <c r="L188" s="329"/>
      <c r="M188" s="356">
        <f t="shared" si="153"/>
        <v>3189940</v>
      </c>
      <c r="N188" s="356">
        <f t="shared" si="154"/>
        <v>159497</v>
      </c>
      <c r="O188" s="357">
        <f t="shared" si="155"/>
        <v>15331932.800000001</v>
      </c>
      <c r="P188" s="358">
        <f t="shared" si="156"/>
        <v>2044.2577066666668</v>
      </c>
      <c r="Q188" s="359">
        <f t="shared" si="157"/>
        <v>96</v>
      </c>
      <c r="R188" s="360">
        <f t="shared" si="158"/>
        <v>0.15</v>
      </c>
      <c r="S188" s="361">
        <f t="shared" si="159"/>
        <v>116</v>
      </c>
      <c r="T188" s="362">
        <f t="shared" si="160"/>
        <v>0.18</v>
      </c>
      <c r="U188" s="331"/>
      <c r="V188" s="352">
        <f t="shared" si="161"/>
        <v>1802316.1</v>
      </c>
      <c r="W188" s="353">
        <f t="shared" si="162"/>
        <v>17134248.899999999</v>
      </c>
      <c r="X188" s="354">
        <f t="shared" si="163"/>
        <v>0.12</v>
      </c>
      <c r="Y188" s="355">
        <f t="shared" si="164"/>
        <v>240.31</v>
      </c>
      <c r="Z188" s="333"/>
      <c r="AA188" s="348">
        <f t="shared" si="165"/>
        <v>-17126748.899999999</v>
      </c>
      <c r="AB188" s="349">
        <f t="shared" si="166"/>
        <v>2284.5700000000002</v>
      </c>
      <c r="AC188" s="350">
        <f t="shared" si="167"/>
        <v>0</v>
      </c>
      <c r="AD188" s="351">
        <f t="shared" si="168"/>
        <v>0</v>
      </c>
      <c r="AE188" s="174">
        <v>172</v>
      </c>
    </row>
    <row r="189" spans="1:31" ht="15">
      <c r="A189" s="173">
        <v>173</v>
      </c>
      <c r="B189" s="369">
        <f t="shared" si="145"/>
        <v>0</v>
      </c>
      <c r="C189" s="368">
        <f t="shared" si="146"/>
        <v>20</v>
      </c>
      <c r="D189" s="323"/>
      <c r="E189" s="366">
        <f t="shared" si="147"/>
        <v>0</v>
      </c>
      <c r="F189" s="367">
        <f t="shared" si="148"/>
        <v>4</v>
      </c>
      <c r="G189" s="368">
        <f t="shared" si="149"/>
        <v>649</v>
      </c>
      <c r="H189" s="323"/>
      <c r="I189" s="363">
        <f t="shared" si="150"/>
        <v>43671.9</v>
      </c>
      <c r="J189" s="364">
        <f t="shared" si="151"/>
        <v>436.71899999999999</v>
      </c>
      <c r="K189" s="365">
        <f t="shared" si="152"/>
        <v>16386.418999999998</v>
      </c>
      <c r="L189" s="329"/>
      <c r="M189" s="356">
        <f t="shared" si="153"/>
        <v>3277284</v>
      </c>
      <c r="N189" s="356">
        <f t="shared" si="154"/>
        <v>163864.20000000001</v>
      </c>
      <c r="O189" s="357">
        <f t="shared" si="155"/>
        <v>15969920.800000001</v>
      </c>
      <c r="P189" s="358">
        <f t="shared" si="156"/>
        <v>2129.3227733333333</v>
      </c>
      <c r="Q189" s="359">
        <f t="shared" si="157"/>
        <v>97</v>
      </c>
      <c r="R189" s="360">
        <f t="shared" si="158"/>
        <v>0.15</v>
      </c>
      <c r="S189" s="361">
        <f t="shared" si="159"/>
        <v>117</v>
      </c>
      <c r="T189" s="362">
        <f t="shared" si="160"/>
        <v>0.18</v>
      </c>
      <c r="U189" s="331"/>
      <c r="V189" s="352">
        <f t="shared" si="161"/>
        <v>1851665.35</v>
      </c>
      <c r="W189" s="353">
        <f t="shared" si="162"/>
        <v>17821586.149999999</v>
      </c>
      <c r="X189" s="354">
        <f t="shared" si="163"/>
        <v>0.12</v>
      </c>
      <c r="Y189" s="355">
        <f t="shared" si="164"/>
        <v>246.89</v>
      </c>
      <c r="Z189" s="333"/>
      <c r="AA189" s="348">
        <f t="shared" si="165"/>
        <v>-17814086.149999999</v>
      </c>
      <c r="AB189" s="349">
        <f t="shared" si="166"/>
        <v>2376.21</v>
      </c>
      <c r="AC189" s="350">
        <f t="shared" si="167"/>
        <v>0</v>
      </c>
      <c r="AD189" s="351">
        <f t="shared" si="168"/>
        <v>0</v>
      </c>
      <c r="AE189" s="174">
        <v>173</v>
      </c>
    </row>
    <row r="190" spans="1:31" ht="15">
      <c r="A190" s="173">
        <v>174</v>
      </c>
      <c r="B190" s="369">
        <f t="shared" si="145"/>
        <v>0</v>
      </c>
      <c r="C190" s="368">
        <f t="shared" si="146"/>
        <v>20</v>
      </c>
      <c r="D190" s="323"/>
      <c r="E190" s="366">
        <f t="shared" si="147"/>
        <v>0</v>
      </c>
      <c r="F190" s="367">
        <f t="shared" si="148"/>
        <v>4</v>
      </c>
      <c r="G190" s="368">
        <f t="shared" si="149"/>
        <v>653</v>
      </c>
      <c r="H190" s="323"/>
      <c r="I190" s="363">
        <f t="shared" si="150"/>
        <v>44261.9</v>
      </c>
      <c r="J190" s="364">
        <f t="shared" si="151"/>
        <v>442.61900000000003</v>
      </c>
      <c r="K190" s="365">
        <f t="shared" si="152"/>
        <v>16829.037999999997</v>
      </c>
      <c r="L190" s="329"/>
      <c r="M190" s="356">
        <f t="shared" si="153"/>
        <v>3365808</v>
      </c>
      <c r="N190" s="356">
        <f t="shared" si="154"/>
        <v>168290.4</v>
      </c>
      <c r="O190" s="357">
        <f t="shared" si="155"/>
        <v>16625377.6</v>
      </c>
      <c r="P190" s="358">
        <f t="shared" si="156"/>
        <v>2216.7170133333334</v>
      </c>
      <c r="Q190" s="359">
        <f t="shared" si="157"/>
        <v>99</v>
      </c>
      <c r="R190" s="360">
        <f t="shared" si="158"/>
        <v>0.15</v>
      </c>
      <c r="S190" s="361">
        <f t="shared" si="159"/>
        <v>119</v>
      </c>
      <c r="T190" s="362">
        <f t="shared" si="160"/>
        <v>0.18</v>
      </c>
      <c r="U190" s="331"/>
      <c r="V190" s="352">
        <f t="shared" si="161"/>
        <v>1901681.29</v>
      </c>
      <c r="W190" s="353">
        <f t="shared" si="162"/>
        <v>18527058.890000001</v>
      </c>
      <c r="X190" s="354">
        <f t="shared" si="163"/>
        <v>0.11</v>
      </c>
      <c r="Y190" s="355">
        <f t="shared" si="164"/>
        <v>253.56</v>
      </c>
      <c r="Z190" s="333"/>
      <c r="AA190" s="348">
        <f t="shared" si="165"/>
        <v>-18519558.890000001</v>
      </c>
      <c r="AB190" s="349">
        <f t="shared" si="166"/>
        <v>2470.27</v>
      </c>
      <c r="AC190" s="350">
        <f t="shared" si="167"/>
        <v>0</v>
      </c>
      <c r="AD190" s="351">
        <f t="shared" si="168"/>
        <v>0</v>
      </c>
      <c r="AE190" s="174">
        <v>174</v>
      </c>
    </row>
    <row r="191" spans="1:31" ht="15">
      <c r="A191" s="173">
        <v>175</v>
      </c>
      <c r="B191" s="369">
        <f t="shared" si="145"/>
        <v>0</v>
      </c>
      <c r="C191" s="368">
        <f t="shared" si="146"/>
        <v>20</v>
      </c>
      <c r="D191" s="323"/>
      <c r="E191" s="366">
        <f t="shared" si="147"/>
        <v>0</v>
      </c>
      <c r="F191" s="367">
        <f t="shared" si="148"/>
        <v>4</v>
      </c>
      <c r="G191" s="368">
        <f t="shared" si="149"/>
        <v>657</v>
      </c>
      <c r="H191" s="323"/>
      <c r="I191" s="363">
        <f t="shared" si="150"/>
        <v>44851.9</v>
      </c>
      <c r="J191" s="364">
        <f t="shared" si="151"/>
        <v>448.51900000000001</v>
      </c>
      <c r="K191" s="365">
        <f t="shared" si="152"/>
        <v>17277.556999999997</v>
      </c>
      <c r="L191" s="329"/>
      <c r="M191" s="356">
        <f t="shared" si="153"/>
        <v>3455512</v>
      </c>
      <c r="N191" s="356">
        <f t="shared" si="154"/>
        <v>172775.6</v>
      </c>
      <c r="O191" s="357">
        <f t="shared" si="155"/>
        <v>17298539.199999999</v>
      </c>
      <c r="P191" s="358">
        <f t="shared" si="156"/>
        <v>2306.4718933333334</v>
      </c>
      <c r="Q191" s="359">
        <f t="shared" si="157"/>
        <v>100</v>
      </c>
      <c r="R191" s="360">
        <f t="shared" si="158"/>
        <v>0.15</v>
      </c>
      <c r="S191" s="361">
        <f t="shared" si="159"/>
        <v>120</v>
      </c>
      <c r="T191" s="362">
        <f t="shared" si="160"/>
        <v>0.18</v>
      </c>
      <c r="U191" s="331"/>
      <c r="V191" s="352">
        <f t="shared" si="161"/>
        <v>1952363.94</v>
      </c>
      <c r="W191" s="353">
        <f t="shared" si="162"/>
        <v>19250903.140000001</v>
      </c>
      <c r="X191" s="354">
        <f t="shared" si="163"/>
        <v>0.11</v>
      </c>
      <c r="Y191" s="355">
        <f t="shared" si="164"/>
        <v>260.32</v>
      </c>
      <c r="Z191" s="333"/>
      <c r="AA191" s="348">
        <f t="shared" si="165"/>
        <v>-19243403.140000001</v>
      </c>
      <c r="AB191" s="349">
        <f t="shared" si="166"/>
        <v>2566.79</v>
      </c>
      <c r="AC191" s="350">
        <f t="shared" si="167"/>
        <v>0</v>
      </c>
      <c r="AD191" s="351">
        <f t="shared" si="168"/>
        <v>0</v>
      </c>
      <c r="AE191" s="174">
        <v>175</v>
      </c>
    </row>
    <row r="192" spans="1:31" ht="15">
      <c r="A192" s="173">
        <v>176</v>
      </c>
      <c r="B192" s="369">
        <f t="shared" si="145"/>
        <v>0</v>
      </c>
      <c r="C192" s="368">
        <f t="shared" si="146"/>
        <v>20</v>
      </c>
      <c r="D192" s="323"/>
      <c r="E192" s="366">
        <f t="shared" si="147"/>
        <v>0</v>
      </c>
      <c r="F192" s="367">
        <f t="shared" si="148"/>
        <v>4</v>
      </c>
      <c r="G192" s="368">
        <f t="shared" si="149"/>
        <v>661</v>
      </c>
      <c r="H192" s="323"/>
      <c r="I192" s="363">
        <f t="shared" si="150"/>
        <v>45441.9</v>
      </c>
      <c r="J192" s="364">
        <f t="shared" si="151"/>
        <v>454.41899999999998</v>
      </c>
      <c r="K192" s="365">
        <f t="shared" si="152"/>
        <v>17731.975999999999</v>
      </c>
      <c r="L192" s="329"/>
      <c r="M192" s="356">
        <f t="shared" si="153"/>
        <v>3546396</v>
      </c>
      <c r="N192" s="356">
        <f t="shared" si="154"/>
        <v>177319.8</v>
      </c>
      <c r="O192" s="357">
        <f t="shared" si="155"/>
        <v>17989641.600000001</v>
      </c>
      <c r="P192" s="358">
        <f t="shared" si="156"/>
        <v>2398.61888</v>
      </c>
      <c r="Q192" s="359">
        <f t="shared" si="157"/>
        <v>101</v>
      </c>
      <c r="R192" s="360">
        <f t="shared" si="158"/>
        <v>0.15</v>
      </c>
      <c r="S192" s="361">
        <f t="shared" si="159"/>
        <v>121</v>
      </c>
      <c r="T192" s="362">
        <f t="shared" si="160"/>
        <v>0.18</v>
      </c>
      <c r="U192" s="331"/>
      <c r="V192" s="352">
        <f t="shared" si="161"/>
        <v>2003713.29</v>
      </c>
      <c r="W192" s="353">
        <f t="shared" si="162"/>
        <v>19993354.890000001</v>
      </c>
      <c r="X192" s="354">
        <f t="shared" si="163"/>
        <v>0.11</v>
      </c>
      <c r="Y192" s="355">
        <f t="shared" si="164"/>
        <v>267.16000000000003</v>
      </c>
      <c r="Z192" s="333"/>
      <c r="AA192" s="348">
        <f t="shared" si="165"/>
        <v>-19985854.890000001</v>
      </c>
      <c r="AB192" s="349">
        <f t="shared" si="166"/>
        <v>2665.78</v>
      </c>
      <c r="AC192" s="350">
        <f t="shared" si="167"/>
        <v>0</v>
      </c>
      <c r="AD192" s="351">
        <f t="shared" si="168"/>
        <v>0</v>
      </c>
      <c r="AE192" s="174">
        <v>176</v>
      </c>
    </row>
    <row r="193" spans="1:31" ht="15">
      <c r="A193" s="173">
        <v>177</v>
      </c>
      <c r="B193" s="369">
        <f t="shared" si="145"/>
        <v>0</v>
      </c>
      <c r="C193" s="368">
        <f t="shared" si="146"/>
        <v>20</v>
      </c>
      <c r="D193" s="323"/>
      <c r="E193" s="366">
        <f t="shared" si="147"/>
        <v>0</v>
      </c>
      <c r="F193" s="367">
        <f t="shared" si="148"/>
        <v>4</v>
      </c>
      <c r="G193" s="368">
        <f t="shared" si="149"/>
        <v>665</v>
      </c>
      <c r="H193" s="323"/>
      <c r="I193" s="363">
        <f t="shared" si="150"/>
        <v>46031.9</v>
      </c>
      <c r="J193" s="364">
        <f t="shared" si="151"/>
        <v>460.31900000000002</v>
      </c>
      <c r="K193" s="365">
        <f t="shared" si="152"/>
        <v>18192.294999999998</v>
      </c>
      <c r="L193" s="329"/>
      <c r="M193" s="356">
        <f t="shared" si="153"/>
        <v>3638460</v>
      </c>
      <c r="N193" s="356">
        <f t="shared" si="154"/>
        <v>181923</v>
      </c>
      <c r="O193" s="357">
        <f t="shared" si="155"/>
        <v>18698920.800000001</v>
      </c>
      <c r="P193" s="358">
        <f t="shared" si="156"/>
        <v>2493.1894400000001</v>
      </c>
      <c r="Q193" s="359">
        <f t="shared" si="157"/>
        <v>103</v>
      </c>
      <c r="R193" s="360">
        <f t="shared" si="158"/>
        <v>0.15</v>
      </c>
      <c r="S193" s="361">
        <f t="shared" si="159"/>
        <v>123</v>
      </c>
      <c r="T193" s="362">
        <f t="shared" si="160"/>
        <v>0.18</v>
      </c>
      <c r="U193" s="331"/>
      <c r="V193" s="352">
        <f t="shared" si="161"/>
        <v>2055729.34</v>
      </c>
      <c r="W193" s="353">
        <f t="shared" si="162"/>
        <v>20754650.140000001</v>
      </c>
      <c r="X193" s="354">
        <f t="shared" si="163"/>
        <v>0.11</v>
      </c>
      <c r="Y193" s="355">
        <f t="shared" si="164"/>
        <v>274.10000000000002</v>
      </c>
      <c r="Z193" s="333"/>
      <c r="AA193" s="348">
        <f t="shared" si="165"/>
        <v>-20747150.140000001</v>
      </c>
      <c r="AB193" s="349">
        <f t="shared" si="166"/>
        <v>2767.29</v>
      </c>
      <c r="AC193" s="350">
        <f t="shared" si="167"/>
        <v>0</v>
      </c>
      <c r="AD193" s="351">
        <f t="shared" si="168"/>
        <v>0</v>
      </c>
      <c r="AE193" s="174">
        <v>177</v>
      </c>
    </row>
    <row r="194" spans="1:31" ht="15">
      <c r="A194" s="173">
        <v>178</v>
      </c>
      <c r="B194" s="369">
        <f t="shared" si="145"/>
        <v>0</v>
      </c>
      <c r="C194" s="368">
        <f t="shared" si="146"/>
        <v>20</v>
      </c>
      <c r="D194" s="323"/>
      <c r="E194" s="366">
        <f t="shared" si="147"/>
        <v>0</v>
      </c>
      <c r="F194" s="367">
        <f t="shared" si="148"/>
        <v>4</v>
      </c>
      <c r="G194" s="368">
        <f t="shared" si="149"/>
        <v>669</v>
      </c>
      <c r="H194" s="323"/>
      <c r="I194" s="363">
        <f t="shared" si="150"/>
        <v>46621.9</v>
      </c>
      <c r="J194" s="364">
        <f t="shared" si="151"/>
        <v>466.21899999999999</v>
      </c>
      <c r="K194" s="365">
        <f t="shared" si="152"/>
        <v>18658.513999999999</v>
      </c>
      <c r="L194" s="329"/>
      <c r="M194" s="356">
        <f t="shared" si="153"/>
        <v>3731702</v>
      </c>
      <c r="N194" s="356">
        <f t="shared" si="154"/>
        <v>186585.1</v>
      </c>
      <c r="O194" s="357">
        <f t="shared" si="155"/>
        <v>19426612.800000001</v>
      </c>
      <c r="P194" s="358">
        <f t="shared" si="156"/>
        <v>2590.21504</v>
      </c>
      <c r="Q194" s="359">
        <f t="shared" si="157"/>
        <v>104</v>
      </c>
      <c r="R194" s="360">
        <f t="shared" si="158"/>
        <v>0.16</v>
      </c>
      <c r="S194" s="361">
        <f t="shared" si="159"/>
        <v>124</v>
      </c>
      <c r="T194" s="362">
        <f t="shared" si="160"/>
        <v>0.19</v>
      </c>
      <c r="U194" s="331"/>
      <c r="V194" s="352">
        <f t="shared" si="161"/>
        <v>2108412.08</v>
      </c>
      <c r="W194" s="353">
        <f t="shared" si="162"/>
        <v>21535024.879999999</v>
      </c>
      <c r="X194" s="354">
        <f t="shared" si="163"/>
        <v>0.11</v>
      </c>
      <c r="Y194" s="355">
        <f t="shared" si="164"/>
        <v>281.12</v>
      </c>
      <c r="Z194" s="333"/>
      <c r="AA194" s="348">
        <f t="shared" si="165"/>
        <v>-21527524.879999999</v>
      </c>
      <c r="AB194" s="349">
        <f t="shared" si="166"/>
        <v>2871.34</v>
      </c>
      <c r="AC194" s="350">
        <f t="shared" si="167"/>
        <v>0</v>
      </c>
      <c r="AD194" s="351">
        <f t="shared" si="168"/>
        <v>0</v>
      </c>
      <c r="AE194" s="174">
        <v>178</v>
      </c>
    </row>
    <row r="195" spans="1:31" ht="15">
      <c r="A195" s="173">
        <v>179</v>
      </c>
      <c r="B195" s="369">
        <f t="shared" si="145"/>
        <v>0</v>
      </c>
      <c r="C195" s="368">
        <f t="shared" si="146"/>
        <v>20</v>
      </c>
      <c r="D195" s="323"/>
      <c r="E195" s="366">
        <f t="shared" si="147"/>
        <v>0</v>
      </c>
      <c r="F195" s="367">
        <f t="shared" si="148"/>
        <v>4</v>
      </c>
      <c r="G195" s="368">
        <f t="shared" si="149"/>
        <v>673</v>
      </c>
      <c r="H195" s="323"/>
      <c r="I195" s="363">
        <f t="shared" si="150"/>
        <v>47211.9</v>
      </c>
      <c r="J195" s="364">
        <f t="shared" si="151"/>
        <v>472.11900000000003</v>
      </c>
      <c r="K195" s="365">
        <f t="shared" si="152"/>
        <v>19130.632999999998</v>
      </c>
      <c r="L195" s="329"/>
      <c r="M195" s="356">
        <f t="shared" si="153"/>
        <v>3826126</v>
      </c>
      <c r="N195" s="356">
        <f t="shared" si="154"/>
        <v>191306.3</v>
      </c>
      <c r="O195" s="357">
        <f t="shared" si="155"/>
        <v>20172953.199999999</v>
      </c>
      <c r="P195" s="358">
        <f t="shared" si="156"/>
        <v>2689.7270933333334</v>
      </c>
      <c r="Q195" s="359">
        <f t="shared" si="157"/>
        <v>105</v>
      </c>
      <c r="R195" s="360">
        <f t="shared" si="158"/>
        <v>0.16</v>
      </c>
      <c r="S195" s="361">
        <f t="shared" si="159"/>
        <v>125</v>
      </c>
      <c r="T195" s="362">
        <f t="shared" si="160"/>
        <v>0.19</v>
      </c>
      <c r="U195" s="331"/>
      <c r="V195" s="352">
        <f t="shared" si="161"/>
        <v>2161761.5299999998</v>
      </c>
      <c r="W195" s="353">
        <f t="shared" si="162"/>
        <v>22334714.73</v>
      </c>
      <c r="X195" s="354">
        <f t="shared" si="163"/>
        <v>0.11</v>
      </c>
      <c r="Y195" s="355">
        <f t="shared" si="164"/>
        <v>288.23</v>
      </c>
      <c r="Z195" s="333"/>
      <c r="AA195" s="348">
        <f t="shared" si="165"/>
        <v>-22327214.73</v>
      </c>
      <c r="AB195" s="349">
        <f t="shared" si="166"/>
        <v>2977.96</v>
      </c>
      <c r="AC195" s="350">
        <f t="shared" si="167"/>
        <v>0</v>
      </c>
      <c r="AD195" s="351">
        <f t="shared" si="168"/>
        <v>0</v>
      </c>
      <c r="AE195" s="174">
        <v>179</v>
      </c>
    </row>
    <row r="196" spans="1:31" ht="15">
      <c r="A196" s="173">
        <v>180</v>
      </c>
      <c r="B196" s="369">
        <f t="shared" si="145"/>
        <v>0</v>
      </c>
      <c r="C196" s="368">
        <f t="shared" si="146"/>
        <v>20</v>
      </c>
      <c r="D196" s="323"/>
      <c r="E196" s="366">
        <f t="shared" si="147"/>
        <v>0</v>
      </c>
      <c r="F196" s="367">
        <f t="shared" si="148"/>
        <v>4</v>
      </c>
      <c r="G196" s="368">
        <f t="shared" si="149"/>
        <v>677</v>
      </c>
      <c r="H196" s="323"/>
      <c r="I196" s="363">
        <f t="shared" si="150"/>
        <v>47801.9</v>
      </c>
      <c r="J196" s="364">
        <f t="shared" si="151"/>
        <v>478.01900000000001</v>
      </c>
      <c r="K196" s="365">
        <f t="shared" si="152"/>
        <v>19608.651999999998</v>
      </c>
      <c r="L196" s="329"/>
      <c r="M196" s="356">
        <f t="shared" si="153"/>
        <v>3921730</v>
      </c>
      <c r="N196" s="356">
        <f t="shared" si="154"/>
        <v>196086.5</v>
      </c>
      <c r="O196" s="357">
        <f t="shared" si="155"/>
        <v>20938178.399999999</v>
      </c>
      <c r="P196" s="358">
        <f t="shared" si="156"/>
        <v>2791.7571199999998</v>
      </c>
      <c r="Q196" s="359">
        <f t="shared" si="157"/>
        <v>107</v>
      </c>
      <c r="R196" s="360">
        <f t="shared" si="158"/>
        <v>0.16</v>
      </c>
      <c r="S196" s="361">
        <f t="shared" si="159"/>
        <v>127</v>
      </c>
      <c r="T196" s="362">
        <f t="shared" si="160"/>
        <v>0.19</v>
      </c>
      <c r="U196" s="331"/>
      <c r="V196" s="352">
        <f t="shared" si="161"/>
        <v>2215777.6800000002</v>
      </c>
      <c r="W196" s="353">
        <f t="shared" si="162"/>
        <v>23153956.079999998</v>
      </c>
      <c r="X196" s="354">
        <f t="shared" si="163"/>
        <v>0.11</v>
      </c>
      <c r="Y196" s="355">
        <f t="shared" si="164"/>
        <v>295.44</v>
      </c>
      <c r="Z196" s="333"/>
      <c r="AA196" s="348">
        <f t="shared" si="165"/>
        <v>-23146456.079999998</v>
      </c>
      <c r="AB196" s="349">
        <f t="shared" si="166"/>
        <v>3087.19</v>
      </c>
      <c r="AC196" s="350">
        <f t="shared" si="167"/>
        <v>0</v>
      </c>
      <c r="AD196" s="351">
        <f t="shared" si="168"/>
        <v>0</v>
      </c>
      <c r="AE196" s="174">
        <v>180</v>
      </c>
    </row>
    <row r="197" spans="1:31" ht="15">
      <c r="A197" s="173">
        <v>181</v>
      </c>
      <c r="B197" s="369">
        <f t="shared" si="145"/>
        <v>0</v>
      </c>
      <c r="C197" s="368">
        <f t="shared" si="146"/>
        <v>20</v>
      </c>
      <c r="D197" s="323"/>
      <c r="E197" s="366">
        <f t="shared" si="147"/>
        <v>0</v>
      </c>
      <c r="F197" s="367">
        <f t="shared" si="148"/>
        <v>4</v>
      </c>
      <c r="G197" s="368">
        <f t="shared" si="149"/>
        <v>681</v>
      </c>
      <c r="H197" s="323"/>
      <c r="I197" s="363">
        <f t="shared" si="150"/>
        <v>48391.9</v>
      </c>
      <c r="J197" s="364">
        <f t="shared" si="151"/>
        <v>483.91899999999998</v>
      </c>
      <c r="K197" s="365">
        <f t="shared" si="152"/>
        <v>20092.571</v>
      </c>
      <c r="L197" s="329"/>
      <c r="M197" s="356">
        <f t="shared" si="153"/>
        <v>4018514</v>
      </c>
      <c r="N197" s="356">
        <f t="shared" si="154"/>
        <v>200925.7</v>
      </c>
      <c r="O197" s="357">
        <f t="shared" si="155"/>
        <v>21722524.399999999</v>
      </c>
      <c r="P197" s="358">
        <f t="shared" si="156"/>
        <v>2896.3365866666663</v>
      </c>
      <c r="Q197" s="359">
        <f t="shared" si="157"/>
        <v>108</v>
      </c>
      <c r="R197" s="360">
        <f t="shared" si="158"/>
        <v>0.16</v>
      </c>
      <c r="S197" s="361">
        <f t="shared" si="159"/>
        <v>128</v>
      </c>
      <c r="T197" s="362">
        <f t="shared" si="160"/>
        <v>0.19</v>
      </c>
      <c r="U197" s="331"/>
      <c r="V197" s="352">
        <f t="shared" si="161"/>
        <v>2270460.52</v>
      </c>
      <c r="W197" s="353">
        <f t="shared" si="162"/>
        <v>23992984.920000002</v>
      </c>
      <c r="X197" s="354">
        <f t="shared" si="163"/>
        <v>0.1</v>
      </c>
      <c r="Y197" s="355">
        <f t="shared" si="164"/>
        <v>302.73</v>
      </c>
      <c r="Z197" s="333"/>
      <c r="AA197" s="348">
        <f t="shared" si="165"/>
        <v>-23985484.920000002</v>
      </c>
      <c r="AB197" s="349">
        <f t="shared" si="166"/>
        <v>3199.06</v>
      </c>
      <c r="AC197" s="350">
        <f t="shared" si="167"/>
        <v>0</v>
      </c>
      <c r="AD197" s="351">
        <f t="shared" si="168"/>
        <v>0</v>
      </c>
      <c r="AE197" s="174">
        <v>181</v>
      </c>
    </row>
    <row r="198" spans="1:31" ht="15">
      <c r="A198" s="173">
        <v>182</v>
      </c>
      <c r="B198" s="369">
        <f t="shared" si="145"/>
        <v>0</v>
      </c>
      <c r="C198" s="368">
        <f t="shared" si="146"/>
        <v>20</v>
      </c>
      <c r="D198" s="323"/>
      <c r="E198" s="366">
        <f t="shared" si="147"/>
        <v>0</v>
      </c>
      <c r="F198" s="367">
        <f t="shared" si="148"/>
        <v>4</v>
      </c>
      <c r="G198" s="368">
        <f t="shared" si="149"/>
        <v>685</v>
      </c>
      <c r="H198" s="323"/>
      <c r="I198" s="363">
        <f t="shared" si="150"/>
        <v>48981.9</v>
      </c>
      <c r="J198" s="364">
        <f t="shared" si="151"/>
        <v>489.81900000000002</v>
      </c>
      <c r="K198" s="365">
        <f t="shared" si="152"/>
        <v>20582.39</v>
      </c>
      <c r="L198" s="329"/>
      <c r="M198" s="356">
        <f t="shared" si="153"/>
        <v>4116478</v>
      </c>
      <c r="N198" s="356">
        <f t="shared" si="154"/>
        <v>205823.9</v>
      </c>
      <c r="O198" s="357">
        <f t="shared" si="155"/>
        <v>22526227.199999999</v>
      </c>
      <c r="P198" s="358">
        <f t="shared" si="156"/>
        <v>3003.4969599999999</v>
      </c>
      <c r="Q198" s="359">
        <f t="shared" si="157"/>
        <v>109</v>
      </c>
      <c r="R198" s="360">
        <f t="shared" si="158"/>
        <v>0.16</v>
      </c>
      <c r="S198" s="361">
        <f t="shared" si="159"/>
        <v>129</v>
      </c>
      <c r="T198" s="362">
        <f t="shared" si="160"/>
        <v>0.19</v>
      </c>
      <c r="U198" s="331"/>
      <c r="V198" s="352">
        <f t="shared" si="161"/>
        <v>2325810.0699999998</v>
      </c>
      <c r="W198" s="353">
        <f t="shared" si="162"/>
        <v>24852037.27</v>
      </c>
      <c r="X198" s="354">
        <f t="shared" si="163"/>
        <v>0.1</v>
      </c>
      <c r="Y198" s="355">
        <f t="shared" si="164"/>
        <v>310.11</v>
      </c>
      <c r="Z198" s="333"/>
      <c r="AA198" s="348">
        <f t="shared" si="165"/>
        <v>-24844537.27</v>
      </c>
      <c r="AB198" s="349">
        <f t="shared" si="166"/>
        <v>3313.6</v>
      </c>
      <c r="AC198" s="350">
        <f t="shared" si="167"/>
        <v>0</v>
      </c>
      <c r="AD198" s="351">
        <f t="shared" si="168"/>
        <v>0</v>
      </c>
      <c r="AE198" s="174">
        <v>182</v>
      </c>
    </row>
    <row r="199" spans="1:31" ht="15">
      <c r="A199" s="173">
        <v>183</v>
      </c>
      <c r="B199" s="369">
        <f t="shared" si="145"/>
        <v>0</v>
      </c>
      <c r="C199" s="368">
        <f t="shared" si="146"/>
        <v>20</v>
      </c>
      <c r="D199" s="323"/>
      <c r="E199" s="366">
        <f t="shared" si="147"/>
        <v>0</v>
      </c>
      <c r="F199" s="367">
        <f t="shared" si="148"/>
        <v>4</v>
      </c>
      <c r="G199" s="368">
        <f t="shared" si="149"/>
        <v>689</v>
      </c>
      <c r="H199" s="323"/>
      <c r="I199" s="363">
        <f t="shared" si="150"/>
        <v>49571.9</v>
      </c>
      <c r="J199" s="364">
        <f t="shared" si="151"/>
        <v>495.71899999999999</v>
      </c>
      <c r="K199" s="365">
        <f t="shared" si="152"/>
        <v>21078.109</v>
      </c>
      <c r="L199" s="329"/>
      <c r="M199" s="356">
        <f t="shared" si="153"/>
        <v>4215622</v>
      </c>
      <c r="N199" s="356">
        <f t="shared" si="154"/>
        <v>210781.1</v>
      </c>
      <c r="O199" s="357">
        <f t="shared" si="155"/>
        <v>23349522.800000001</v>
      </c>
      <c r="P199" s="358">
        <f t="shared" si="156"/>
        <v>3113.2697066666669</v>
      </c>
      <c r="Q199" s="359">
        <f t="shared" si="157"/>
        <v>111</v>
      </c>
      <c r="R199" s="360">
        <f t="shared" si="158"/>
        <v>0.16</v>
      </c>
      <c r="S199" s="361">
        <f t="shared" si="159"/>
        <v>131</v>
      </c>
      <c r="T199" s="362">
        <f t="shared" si="160"/>
        <v>0.19</v>
      </c>
      <c r="U199" s="331"/>
      <c r="V199" s="352">
        <f t="shared" si="161"/>
        <v>2381826.3199999998</v>
      </c>
      <c r="W199" s="353">
        <f t="shared" si="162"/>
        <v>25731349.120000001</v>
      </c>
      <c r="X199" s="354">
        <f t="shared" si="163"/>
        <v>0.1</v>
      </c>
      <c r="Y199" s="355">
        <f t="shared" si="164"/>
        <v>317.58</v>
      </c>
      <c r="Z199" s="333"/>
      <c r="AA199" s="348">
        <f t="shared" si="165"/>
        <v>-25723849.120000001</v>
      </c>
      <c r="AB199" s="349">
        <f t="shared" si="166"/>
        <v>3430.85</v>
      </c>
      <c r="AC199" s="350">
        <f t="shared" si="167"/>
        <v>0</v>
      </c>
      <c r="AD199" s="351">
        <f t="shared" si="168"/>
        <v>0</v>
      </c>
      <c r="AE199" s="174">
        <v>183</v>
      </c>
    </row>
    <row r="200" spans="1:31" ht="15">
      <c r="A200" s="173">
        <v>184</v>
      </c>
      <c r="B200" s="369">
        <f t="shared" si="145"/>
        <v>0</v>
      </c>
      <c r="C200" s="368">
        <f t="shared" si="146"/>
        <v>20</v>
      </c>
      <c r="D200" s="323"/>
      <c r="E200" s="366">
        <f t="shared" si="147"/>
        <v>0</v>
      </c>
      <c r="F200" s="367">
        <f t="shared" si="148"/>
        <v>4</v>
      </c>
      <c r="G200" s="368">
        <f t="shared" si="149"/>
        <v>693</v>
      </c>
      <c r="H200" s="323"/>
      <c r="I200" s="363">
        <f t="shared" si="150"/>
        <v>50161.9</v>
      </c>
      <c r="J200" s="364">
        <f t="shared" si="151"/>
        <v>501.61900000000003</v>
      </c>
      <c r="K200" s="365">
        <f t="shared" si="152"/>
        <v>21579.727999999999</v>
      </c>
      <c r="L200" s="329"/>
      <c r="M200" s="356">
        <f t="shared" si="153"/>
        <v>4315946</v>
      </c>
      <c r="N200" s="356">
        <f t="shared" si="154"/>
        <v>215797.3</v>
      </c>
      <c r="O200" s="357">
        <f t="shared" si="155"/>
        <v>24192647.199999999</v>
      </c>
      <c r="P200" s="358">
        <f t="shared" si="156"/>
        <v>3225.6862933333332</v>
      </c>
      <c r="Q200" s="359">
        <f t="shared" si="157"/>
        <v>112</v>
      </c>
      <c r="R200" s="360">
        <f t="shared" si="158"/>
        <v>0.16</v>
      </c>
      <c r="S200" s="361">
        <f t="shared" si="159"/>
        <v>132</v>
      </c>
      <c r="T200" s="362">
        <f t="shared" si="160"/>
        <v>0.19</v>
      </c>
      <c r="U200" s="331"/>
      <c r="V200" s="352">
        <f t="shared" si="161"/>
        <v>2438509.2599999998</v>
      </c>
      <c r="W200" s="353">
        <f t="shared" si="162"/>
        <v>26631156.460000001</v>
      </c>
      <c r="X200" s="354">
        <f t="shared" si="163"/>
        <v>0.1</v>
      </c>
      <c r="Y200" s="355">
        <f t="shared" si="164"/>
        <v>325.13</v>
      </c>
      <c r="Z200" s="333"/>
      <c r="AA200" s="348">
        <f t="shared" si="165"/>
        <v>-26623656.460000001</v>
      </c>
      <c r="AB200" s="349">
        <f t="shared" si="166"/>
        <v>3550.82</v>
      </c>
      <c r="AC200" s="350">
        <f t="shared" si="167"/>
        <v>0</v>
      </c>
      <c r="AD200" s="351">
        <f t="shared" si="168"/>
        <v>0</v>
      </c>
      <c r="AE200" s="174">
        <v>184</v>
      </c>
    </row>
    <row r="201" spans="1:31" ht="15">
      <c r="A201" s="173">
        <v>185</v>
      </c>
      <c r="B201" s="369">
        <f t="shared" si="145"/>
        <v>0</v>
      </c>
      <c r="C201" s="368">
        <f t="shared" si="146"/>
        <v>20</v>
      </c>
      <c r="D201" s="323"/>
      <c r="E201" s="366">
        <f t="shared" si="147"/>
        <v>0</v>
      </c>
      <c r="F201" s="367">
        <f t="shared" si="148"/>
        <v>4</v>
      </c>
      <c r="G201" s="368">
        <f t="shared" si="149"/>
        <v>697</v>
      </c>
      <c r="H201" s="323"/>
      <c r="I201" s="363">
        <f t="shared" si="150"/>
        <v>50751.9</v>
      </c>
      <c r="J201" s="364">
        <f t="shared" si="151"/>
        <v>507.51900000000001</v>
      </c>
      <c r="K201" s="365">
        <f t="shared" si="152"/>
        <v>22087.246999999999</v>
      </c>
      <c r="L201" s="329"/>
      <c r="M201" s="356">
        <f t="shared" si="153"/>
        <v>4417450</v>
      </c>
      <c r="N201" s="356">
        <f t="shared" si="154"/>
        <v>220872.5</v>
      </c>
      <c r="O201" s="357">
        <f t="shared" si="155"/>
        <v>25055836.399999999</v>
      </c>
      <c r="P201" s="358">
        <f t="shared" si="156"/>
        <v>3340.7781866666664</v>
      </c>
      <c r="Q201" s="359">
        <f t="shared" si="157"/>
        <v>113</v>
      </c>
      <c r="R201" s="360">
        <f t="shared" si="158"/>
        <v>0.16</v>
      </c>
      <c r="S201" s="361">
        <f t="shared" si="159"/>
        <v>133</v>
      </c>
      <c r="T201" s="362">
        <f t="shared" si="160"/>
        <v>0.19</v>
      </c>
      <c r="U201" s="331"/>
      <c r="V201" s="352">
        <f t="shared" si="161"/>
        <v>2495858.91</v>
      </c>
      <c r="W201" s="353">
        <f t="shared" si="162"/>
        <v>27551695.309999999</v>
      </c>
      <c r="X201" s="354">
        <f t="shared" si="163"/>
        <v>0.1</v>
      </c>
      <c r="Y201" s="355">
        <f t="shared" si="164"/>
        <v>332.78</v>
      </c>
      <c r="Z201" s="333"/>
      <c r="AA201" s="348">
        <f t="shared" si="165"/>
        <v>-27544195.309999999</v>
      </c>
      <c r="AB201" s="349">
        <f t="shared" si="166"/>
        <v>3673.56</v>
      </c>
      <c r="AC201" s="350">
        <f t="shared" si="167"/>
        <v>0</v>
      </c>
      <c r="AD201" s="351">
        <f t="shared" si="168"/>
        <v>0</v>
      </c>
      <c r="AE201" s="174">
        <v>185</v>
      </c>
    </row>
    <row r="202" spans="1:31" ht="15">
      <c r="A202" s="173">
        <v>186</v>
      </c>
      <c r="B202" s="369">
        <f t="shared" si="145"/>
        <v>0</v>
      </c>
      <c r="C202" s="368">
        <f t="shared" si="146"/>
        <v>20</v>
      </c>
      <c r="D202" s="323"/>
      <c r="E202" s="366">
        <f t="shared" si="147"/>
        <v>0</v>
      </c>
      <c r="F202" s="367">
        <f t="shared" si="148"/>
        <v>4</v>
      </c>
      <c r="G202" s="368">
        <f t="shared" si="149"/>
        <v>701</v>
      </c>
      <c r="H202" s="323"/>
      <c r="I202" s="363">
        <f t="shared" si="150"/>
        <v>51341.9</v>
      </c>
      <c r="J202" s="364">
        <f t="shared" si="151"/>
        <v>513.41899999999998</v>
      </c>
      <c r="K202" s="365">
        <f t="shared" si="152"/>
        <v>22600.666000000001</v>
      </c>
      <c r="L202" s="329"/>
      <c r="M202" s="356">
        <f t="shared" si="153"/>
        <v>4520134</v>
      </c>
      <c r="N202" s="356">
        <f t="shared" si="154"/>
        <v>226006.7</v>
      </c>
      <c r="O202" s="357">
        <f t="shared" si="155"/>
        <v>25939326.399999999</v>
      </c>
      <c r="P202" s="358">
        <f t="shared" si="156"/>
        <v>3458.576853333333</v>
      </c>
      <c r="Q202" s="359">
        <f t="shared" si="157"/>
        <v>115</v>
      </c>
      <c r="R202" s="360">
        <f t="shared" si="158"/>
        <v>0.16</v>
      </c>
      <c r="S202" s="361">
        <f t="shared" si="159"/>
        <v>135</v>
      </c>
      <c r="T202" s="362">
        <f t="shared" si="160"/>
        <v>0.19</v>
      </c>
      <c r="U202" s="331"/>
      <c r="V202" s="352">
        <f t="shared" si="161"/>
        <v>2553875.2599999998</v>
      </c>
      <c r="W202" s="353">
        <f t="shared" si="162"/>
        <v>28493201.66</v>
      </c>
      <c r="X202" s="354">
        <f t="shared" si="163"/>
        <v>0.1</v>
      </c>
      <c r="Y202" s="355">
        <f t="shared" si="164"/>
        <v>340.52</v>
      </c>
      <c r="Z202" s="333"/>
      <c r="AA202" s="348">
        <f t="shared" si="165"/>
        <v>-28485701.66</v>
      </c>
      <c r="AB202" s="349">
        <f t="shared" si="166"/>
        <v>3799.09</v>
      </c>
      <c r="AC202" s="350">
        <f t="shared" si="167"/>
        <v>0</v>
      </c>
      <c r="AD202" s="351">
        <f t="shared" si="168"/>
        <v>0</v>
      </c>
      <c r="AE202" s="174">
        <v>186</v>
      </c>
    </row>
    <row r="203" spans="1:31" ht="15">
      <c r="A203" s="173">
        <v>187</v>
      </c>
      <c r="B203" s="369">
        <f t="shared" si="145"/>
        <v>0</v>
      </c>
      <c r="C203" s="368">
        <f t="shared" si="146"/>
        <v>20</v>
      </c>
      <c r="D203" s="323"/>
      <c r="E203" s="366">
        <f t="shared" si="147"/>
        <v>0</v>
      </c>
      <c r="F203" s="367">
        <f t="shared" si="148"/>
        <v>4</v>
      </c>
      <c r="G203" s="368">
        <f t="shared" si="149"/>
        <v>705</v>
      </c>
      <c r="H203" s="323"/>
      <c r="I203" s="363">
        <f t="shared" si="150"/>
        <v>51931.9</v>
      </c>
      <c r="J203" s="364">
        <f t="shared" si="151"/>
        <v>519.31899999999996</v>
      </c>
      <c r="K203" s="365">
        <f t="shared" si="152"/>
        <v>23119.985000000001</v>
      </c>
      <c r="L203" s="329"/>
      <c r="M203" s="356">
        <f t="shared" si="153"/>
        <v>4623998</v>
      </c>
      <c r="N203" s="356">
        <f t="shared" si="154"/>
        <v>231199.9</v>
      </c>
      <c r="O203" s="357">
        <f t="shared" si="155"/>
        <v>26843353.199999999</v>
      </c>
      <c r="P203" s="358">
        <f t="shared" si="156"/>
        <v>3579.1137599999997</v>
      </c>
      <c r="Q203" s="359">
        <f t="shared" si="157"/>
        <v>116</v>
      </c>
      <c r="R203" s="360">
        <f t="shared" si="158"/>
        <v>0.16</v>
      </c>
      <c r="S203" s="361">
        <f t="shared" si="159"/>
        <v>136</v>
      </c>
      <c r="T203" s="362">
        <f t="shared" si="160"/>
        <v>0.19</v>
      </c>
      <c r="U203" s="331"/>
      <c r="V203" s="352">
        <f t="shared" si="161"/>
        <v>2612558.31</v>
      </c>
      <c r="W203" s="353">
        <f t="shared" si="162"/>
        <v>29455911.510000002</v>
      </c>
      <c r="X203" s="354">
        <f t="shared" si="163"/>
        <v>0.1</v>
      </c>
      <c r="Y203" s="355">
        <f t="shared" si="164"/>
        <v>348.34</v>
      </c>
      <c r="Z203" s="333"/>
      <c r="AA203" s="348">
        <f t="shared" si="165"/>
        <v>-29448411.510000002</v>
      </c>
      <c r="AB203" s="349">
        <f t="shared" si="166"/>
        <v>3927.45</v>
      </c>
      <c r="AC203" s="350">
        <f t="shared" si="167"/>
        <v>0</v>
      </c>
      <c r="AD203" s="351">
        <f t="shared" si="168"/>
        <v>0</v>
      </c>
      <c r="AE203" s="174">
        <v>187</v>
      </c>
    </row>
    <row r="204" spans="1:31" ht="15">
      <c r="A204" s="173">
        <v>188</v>
      </c>
      <c r="B204" s="369">
        <f t="shared" si="145"/>
        <v>0</v>
      </c>
      <c r="C204" s="368">
        <f t="shared" si="146"/>
        <v>20</v>
      </c>
      <c r="D204" s="323"/>
      <c r="E204" s="366">
        <f t="shared" si="147"/>
        <v>0</v>
      </c>
      <c r="F204" s="367">
        <f t="shared" si="148"/>
        <v>4</v>
      </c>
      <c r="G204" s="368">
        <f t="shared" si="149"/>
        <v>709</v>
      </c>
      <c r="H204" s="323"/>
      <c r="I204" s="363">
        <f t="shared" si="150"/>
        <v>52521.9</v>
      </c>
      <c r="J204" s="364">
        <f t="shared" si="151"/>
        <v>525.21900000000005</v>
      </c>
      <c r="K204" s="365">
        <f t="shared" si="152"/>
        <v>23645.204000000002</v>
      </c>
      <c r="L204" s="329"/>
      <c r="M204" s="356">
        <f t="shared" si="153"/>
        <v>4729040</v>
      </c>
      <c r="N204" s="356">
        <f t="shared" si="154"/>
        <v>236452</v>
      </c>
      <c r="O204" s="357">
        <f t="shared" si="155"/>
        <v>27768152.800000001</v>
      </c>
      <c r="P204" s="358">
        <f t="shared" si="156"/>
        <v>3702.4203733333334</v>
      </c>
      <c r="Q204" s="359">
        <f t="shared" si="157"/>
        <v>117</v>
      </c>
      <c r="R204" s="360">
        <f t="shared" si="158"/>
        <v>0.17</v>
      </c>
      <c r="S204" s="361">
        <f t="shared" si="159"/>
        <v>137</v>
      </c>
      <c r="T204" s="362">
        <f t="shared" si="160"/>
        <v>0.19</v>
      </c>
      <c r="U204" s="331"/>
      <c r="V204" s="352">
        <f t="shared" si="161"/>
        <v>2671908.0499999998</v>
      </c>
      <c r="W204" s="353">
        <f t="shared" si="162"/>
        <v>30440060.850000001</v>
      </c>
      <c r="X204" s="354">
        <f t="shared" si="163"/>
        <v>0.1</v>
      </c>
      <c r="Y204" s="355">
        <f t="shared" si="164"/>
        <v>356.25</v>
      </c>
      <c r="Z204" s="333"/>
      <c r="AA204" s="348">
        <f t="shared" si="165"/>
        <v>-30432560.850000001</v>
      </c>
      <c r="AB204" s="349">
        <f t="shared" si="166"/>
        <v>4058.67</v>
      </c>
      <c r="AC204" s="350">
        <f t="shared" si="167"/>
        <v>0</v>
      </c>
      <c r="AD204" s="351">
        <f t="shared" si="168"/>
        <v>0</v>
      </c>
      <c r="AE204" s="174">
        <v>188</v>
      </c>
    </row>
    <row r="205" spans="1:31" ht="15">
      <c r="A205" s="173">
        <v>189</v>
      </c>
      <c r="B205" s="369">
        <f t="shared" si="145"/>
        <v>0</v>
      </c>
      <c r="C205" s="368">
        <f t="shared" si="146"/>
        <v>20</v>
      </c>
      <c r="D205" s="323"/>
      <c r="E205" s="366">
        <f t="shared" si="147"/>
        <v>0</v>
      </c>
      <c r="F205" s="367">
        <f t="shared" si="148"/>
        <v>4</v>
      </c>
      <c r="G205" s="368">
        <f t="shared" si="149"/>
        <v>713</v>
      </c>
      <c r="H205" s="323"/>
      <c r="I205" s="363">
        <f t="shared" si="150"/>
        <v>53111.9</v>
      </c>
      <c r="J205" s="364">
        <f t="shared" si="151"/>
        <v>531.11900000000003</v>
      </c>
      <c r="K205" s="365">
        <f t="shared" si="152"/>
        <v>24176.323</v>
      </c>
      <c r="L205" s="329"/>
      <c r="M205" s="356">
        <f t="shared" si="153"/>
        <v>4835264</v>
      </c>
      <c r="N205" s="356">
        <f t="shared" si="154"/>
        <v>241763.20000000001</v>
      </c>
      <c r="O205" s="357">
        <f t="shared" si="155"/>
        <v>28713960.800000001</v>
      </c>
      <c r="P205" s="358">
        <f t="shared" si="156"/>
        <v>3828.5281066666666</v>
      </c>
      <c r="Q205" s="359">
        <f t="shared" si="157"/>
        <v>119</v>
      </c>
      <c r="R205" s="360">
        <f t="shared" si="158"/>
        <v>0.17</v>
      </c>
      <c r="S205" s="361">
        <f t="shared" si="159"/>
        <v>139</v>
      </c>
      <c r="T205" s="362">
        <f t="shared" si="160"/>
        <v>0.19</v>
      </c>
      <c r="U205" s="331"/>
      <c r="V205" s="352">
        <f t="shared" si="161"/>
        <v>2731924.5</v>
      </c>
      <c r="W205" s="353">
        <f t="shared" si="162"/>
        <v>31445885.300000001</v>
      </c>
      <c r="X205" s="354">
        <f t="shared" si="163"/>
        <v>0.1</v>
      </c>
      <c r="Y205" s="355">
        <f t="shared" si="164"/>
        <v>364.26</v>
      </c>
      <c r="Z205" s="333"/>
      <c r="AA205" s="348">
        <f t="shared" si="165"/>
        <v>-31438385.300000001</v>
      </c>
      <c r="AB205" s="349">
        <f t="shared" si="166"/>
        <v>4192.78</v>
      </c>
      <c r="AC205" s="350">
        <f t="shared" si="167"/>
        <v>0</v>
      </c>
      <c r="AD205" s="351">
        <f t="shared" si="168"/>
        <v>0</v>
      </c>
      <c r="AE205" s="174">
        <v>189</v>
      </c>
    </row>
    <row r="206" spans="1:31" ht="15">
      <c r="A206" s="173">
        <v>190</v>
      </c>
      <c r="B206" s="369">
        <f t="shared" si="145"/>
        <v>0</v>
      </c>
      <c r="C206" s="368">
        <f t="shared" si="146"/>
        <v>20</v>
      </c>
      <c r="D206" s="323"/>
      <c r="E206" s="366">
        <f t="shared" si="147"/>
        <v>0</v>
      </c>
      <c r="F206" s="367">
        <f t="shared" si="148"/>
        <v>4</v>
      </c>
      <c r="G206" s="368">
        <f t="shared" si="149"/>
        <v>717</v>
      </c>
      <c r="H206" s="323"/>
      <c r="I206" s="363">
        <f t="shared" si="150"/>
        <v>53701.9</v>
      </c>
      <c r="J206" s="364">
        <f t="shared" si="151"/>
        <v>537.01900000000001</v>
      </c>
      <c r="K206" s="365">
        <f t="shared" si="152"/>
        <v>24713.342000000001</v>
      </c>
      <c r="L206" s="329"/>
      <c r="M206" s="356">
        <f t="shared" si="153"/>
        <v>4942668</v>
      </c>
      <c r="N206" s="356">
        <f t="shared" si="154"/>
        <v>247133.4</v>
      </c>
      <c r="O206" s="357">
        <f t="shared" si="155"/>
        <v>29681013.600000001</v>
      </c>
      <c r="P206" s="358">
        <f t="shared" si="156"/>
        <v>3957.46848</v>
      </c>
      <c r="Q206" s="359">
        <f t="shared" si="157"/>
        <v>120</v>
      </c>
      <c r="R206" s="360">
        <f t="shared" si="158"/>
        <v>0.17</v>
      </c>
      <c r="S206" s="361">
        <f t="shared" si="159"/>
        <v>140</v>
      </c>
      <c r="T206" s="362">
        <f t="shared" si="160"/>
        <v>0.2</v>
      </c>
      <c r="U206" s="331"/>
      <c r="V206" s="352">
        <f t="shared" si="161"/>
        <v>2792607.65</v>
      </c>
      <c r="W206" s="353">
        <f t="shared" si="162"/>
        <v>32473621.25</v>
      </c>
      <c r="X206" s="354">
        <f t="shared" si="163"/>
        <v>0.09</v>
      </c>
      <c r="Y206" s="355">
        <f t="shared" si="164"/>
        <v>372.35</v>
      </c>
      <c r="Z206" s="333"/>
      <c r="AA206" s="348">
        <f t="shared" si="165"/>
        <v>-32466121.25</v>
      </c>
      <c r="AB206" s="349">
        <f t="shared" si="166"/>
        <v>4329.82</v>
      </c>
      <c r="AC206" s="350">
        <f t="shared" si="167"/>
        <v>0</v>
      </c>
      <c r="AD206" s="351">
        <f t="shared" si="168"/>
        <v>0</v>
      </c>
      <c r="AE206" s="174">
        <v>190</v>
      </c>
    </row>
    <row r="207" spans="1:31" ht="15">
      <c r="A207" s="173">
        <v>191</v>
      </c>
      <c r="B207" s="369">
        <f t="shared" si="145"/>
        <v>0</v>
      </c>
      <c r="C207" s="368">
        <f t="shared" si="146"/>
        <v>20</v>
      </c>
      <c r="D207" s="323"/>
      <c r="E207" s="366">
        <f t="shared" si="147"/>
        <v>0</v>
      </c>
      <c r="F207" s="367">
        <f t="shared" si="148"/>
        <v>4</v>
      </c>
      <c r="G207" s="368">
        <f t="shared" si="149"/>
        <v>721</v>
      </c>
      <c r="H207" s="323"/>
      <c r="I207" s="363">
        <f t="shared" si="150"/>
        <v>54291.9</v>
      </c>
      <c r="J207" s="364">
        <f t="shared" si="151"/>
        <v>542.91899999999998</v>
      </c>
      <c r="K207" s="365">
        <f t="shared" si="152"/>
        <v>25256.261000000002</v>
      </c>
      <c r="L207" s="329"/>
      <c r="M207" s="356">
        <f t="shared" si="153"/>
        <v>5051252</v>
      </c>
      <c r="N207" s="356">
        <f t="shared" si="154"/>
        <v>252562.6</v>
      </c>
      <c r="O207" s="357">
        <f t="shared" si="155"/>
        <v>30669547.199999999</v>
      </c>
      <c r="P207" s="358">
        <f t="shared" si="156"/>
        <v>4089.2729599999998</v>
      </c>
      <c r="Q207" s="359">
        <f t="shared" si="157"/>
        <v>121</v>
      </c>
      <c r="R207" s="360">
        <f t="shared" si="158"/>
        <v>0.17</v>
      </c>
      <c r="S207" s="361">
        <f t="shared" si="159"/>
        <v>141</v>
      </c>
      <c r="T207" s="362">
        <f t="shared" si="160"/>
        <v>0.2</v>
      </c>
      <c r="U207" s="331"/>
      <c r="V207" s="352">
        <f t="shared" si="161"/>
        <v>2853957.49</v>
      </c>
      <c r="W207" s="353">
        <f t="shared" si="162"/>
        <v>33523504.690000001</v>
      </c>
      <c r="X207" s="354">
        <f t="shared" si="163"/>
        <v>0.09</v>
      </c>
      <c r="Y207" s="355">
        <f t="shared" si="164"/>
        <v>380.53</v>
      </c>
      <c r="Z207" s="333"/>
      <c r="AA207" s="348">
        <f t="shared" si="165"/>
        <v>-33516004.690000001</v>
      </c>
      <c r="AB207" s="349">
        <f t="shared" si="166"/>
        <v>4469.8</v>
      </c>
      <c r="AC207" s="350">
        <f t="shared" si="167"/>
        <v>0</v>
      </c>
      <c r="AD207" s="351">
        <f t="shared" si="168"/>
        <v>0</v>
      </c>
      <c r="AE207" s="174">
        <v>191</v>
      </c>
    </row>
    <row r="208" spans="1:31" ht="15">
      <c r="A208" s="173">
        <v>192</v>
      </c>
      <c r="B208" s="369">
        <f t="shared" si="145"/>
        <v>0</v>
      </c>
      <c r="C208" s="368">
        <f t="shared" si="146"/>
        <v>20</v>
      </c>
      <c r="D208" s="323"/>
      <c r="E208" s="366">
        <f t="shared" si="147"/>
        <v>0</v>
      </c>
      <c r="F208" s="367">
        <f t="shared" si="148"/>
        <v>4</v>
      </c>
      <c r="G208" s="368">
        <f t="shared" si="149"/>
        <v>725</v>
      </c>
      <c r="H208" s="323"/>
      <c r="I208" s="363">
        <f t="shared" si="150"/>
        <v>54881.9</v>
      </c>
      <c r="J208" s="364">
        <f t="shared" si="151"/>
        <v>548.81899999999996</v>
      </c>
      <c r="K208" s="365">
        <f t="shared" si="152"/>
        <v>25805.08</v>
      </c>
      <c r="L208" s="329"/>
      <c r="M208" s="356">
        <f t="shared" si="153"/>
        <v>5161016</v>
      </c>
      <c r="N208" s="356">
        <f t="shared" si="154"/>
        <v>258050.8</v>
      </c>
      <c r="O208" s="357">
        <f t="shared" si="155"/>
        <v>31679797.600000001</v>
      </c>
      <c r="P208" s="358">
        <f t="shared" si="156"/>
        <v>4223.9730133333333</v>
      </c>
      <c r="Q208" s="359">
        <f t="shared" si="157"/>
        <v>123</v>
      </c>
      <c r="R208" s="360">
        <f t="shared" si="158"/>
        <v>0.17</v>
      </c>
      <c r="S208" s="361">
        <f t="shared" si="159"/>
        <v>143</v>
      </c>
      <c r="T208" s="362">
        <f t="shared" si="160"/>
        <v>0.2</v>
      </c>
      <c r="U208" s="331"/>
      <c r="V208" s="352">
        <f t="shared" si="161"/>
        <v>2915974.04</v>
      </c>
      <c r="W208" s="353">
        <f t="shared" si="162"/>
        <v>34595771.640000001</v>
      </c>
      <c r="X208" s="354">
        <f t="shared" si="163"/>
        <v>0.09</v>
      </c>
      <c r="Y208" s="355">
        <f t="shared" si="164"/>
        <v>388.8</v>
      </c>
      <c r="Z208" s="333"/>
      <c r="AA208" s="348">
        <f t="shared" si="165"/>
        <v>-34588271.640000001</v>
      </c>
      <c r="AB208" s="349">
        <f t="shared" si="166"/>
        <v>4612.7700000000004</v>
      </c>
      <c r="AC208" s="350">
        <f t="shared" si="167"/>
        <v>0</v>
      </c>
      <c r="AD208" s="351">
        <f t="shared" si="168"/>
        <v>0</v>
      </c>
      <c r="AE208" s="174">
        <v>192</v>
      </c>
    </row>
    <row r="209" spans="1:31" ht="15">
      <c r="A209" s="173">
        <v>193</v>
      </c>
      <c r="B209" s="369">
        <f t="shared" si="145"/>
        <v>0</v>
      </c>
      <c r="C209" s="368">
        <f t="shared" si="146"/>
        <v>20</v>
      </c>
      <c r="D209" s="323"/>
      <c r="E209" s="366">
        <f t="shared" si="147"/>
        <v>0</v>
      </c>
      <c r="F209" s="367">
        <f t="shared" si="148"/>
        <v>4</v>
      </c>
      <c r="G209" s="368">
        <f t="shared" si="149"/>
        <v>729</v>
      </c>
      <c r="H209" s="323"/>
      <c r="I209" s="363">
        <f t="shared" si="150"/>
        <v>55471.9</v>
      </c>
      <c r="J209" s="364">
        <f t="shared" si="151"/>
        <v>554.71900000000005</v>
      </c>
      <c r="K209" s="365">
        <f t="shared" si="152"/>
        <v>26359.799000000003</v>
      </c>
      <c r="L209" s="329"/>
      <c r="M209" s="356">
        <f t="shared" si="153"/>
        <v>5271960</v>
      </c>
      <c r="N209" s="356">
        <f t="shared" si="154"/>
        <v>263598</v>
      </c>
      <c r="O209" s="357">
        <f t="shared" si="155"/>
        <v>32712000.800000001</v>
      </c>
      <c r="P209" s="358">
        <f t="shared" si="156"/>
        <v>4361.6001066666668</v>
      </c>
      <c r="Q209" s="359">
        <f t="shared" si="157"/>
        <v>124</v>
      </c>
      <c r="R209" s="360">
        <f t="shared" si="158"/>
        <v>0.17</v>
      </c>
      <c r="S209" s="361">
        <f t="shared" si="159"/>
        <v>144</v>
      </c>
      <c r="T209" s="362">
        <f t="shared" si="160"/>
        <v>0.2</v>
      </c>
      <c r="U209" s="331"/>
      <c r="V209" s="352">
        <f t="shared" si="161"/>
        <v>2978657.29</v>
      </c>
      <c r="W209" s="353">
        <f t="shared" si="162"/>
        <v>35690658.090000004</v>
      </c>
      <c r="X209" s="354">
        <f t="shared" si="163"/>
        <v>0.09</v>
      </c>
      <c r="Y209" s="355">
        <f t="shared" si="164"/>
        <v>397.15</v>
      </c>
      <c r="Z209" s="333"/>
      <c r="AA209" s="348">
        <f t="shared" si="165"/>
        <v>-35683158.090000004</v>
      </c>
      <c r="AB209" s="349">
        <f t="shared" si="166"/>
        <v>4758.75</v>
      </c>
      <c r="AC209" s="350">
        <f t="shared" si="167"/>
        <v>0</v>
      </c>
      <c r="AD209" s="351">
        <f t="shared" si="168"/>
        <v>0</v>
      </c>
      <c r="AE209" s="174">
        <v>193</v>
      </c>
    </row>
    <row r="210" spans="1:31" ht="15">
      <c r="A210" s="173">
        <v>194</v>
      </c>
      <c r="B210" s="369">
        <f t="shared" si="145"/>
        <v>0</v>
      </c>
      <c r="C210" s="368">
        <f t="shared" si="146"/>
        <v>20</v>
      </c>
      <c r="D210" s="323"/>
      <c r="E210" s="366">
        <f t="shared" si="147"/>
        <v>0</v>
      </c>
      <c r="F210" s="367">
        <f t="shared" si="148"/>
        <v>4</v>
      </c>
      <c r="G210" s="368">
        <f t="shared" si="149"/>
        <v>733</v>
      </c>
      <c r="H210" s="323"/>
      <c r="I210" s="363">
        <f t="shared" si="150"/>
        <v>56061.9</v>
      </c>
      <c r="J210" s="364">
        <f t="shared" si="151"/>
        <v>560.61900000000003</v>
      </c>
      <c r="K210" s="365">
        <f t="shared" si="152"/>
        <v>26920.418000000001</v>
      </c>
      <c r="L210" s="329"/>
      <c r="M210" s="356">
        <f t="shared" si="153"/>
        <v>5384084</v>
      </c>
      <c r="N210" s="356">
        <f t="shared" si="154"/>
        <v>269204.2</v>
      </c>
      <c r="O210" s="357">
        <f t="shared" si="155"/>
        <v>33766392.799999997</v>
      </c>
      <c r="P210" s="358">
        <f t="shared" si="156"/>
        <v>4502.1857066666662</v>
      </c>
      <c r="Q210" s="359">
        <f t="shared" si="157"/>
        <v>125</v>
      </c>
      <c r="R210" s="360">
        <f t="shared" si="158"/>
        <v>0.17</v>
      </c>
      <c r="S210" s="361">
        <f t="shared" si="159"/>
        <v>145</v>
      </c>
      <c r="T210" s="362">
        <f t="shared" si="160"/>
        <v>0.2</v>
      </c>
      <c r="U210" s="331"/>
      <c r="V210" s="352">
        <f t="shared" si="161"/>
        <v>3042007.23</v>
      </c>
      <c r="W210" s="353">
        <f t="shared" si="162"/>
        <v>36808400.030000001</v>
      </c>
      <c r="X210" s="354">
        <f t="shared" si="163"/>
        <v>0.09</v>
      </c>
      <c r="Y210" s="355">
        <f t="shared" si="164"/>
        <v>405.6</v>
      </c>
      <c r="Z210" s="333"/>
      <c r="AA210" s="348">
        <f t="shared" si="165"/>
        <v>-36800900.030000001</v>
      </c>
      <c r="AB210" s="349">
        <f t="shared" si="166"/>
        <v>4907.79</v>
      </c>
      <c r="AC210" s="350">
        <f t="shared" si="167"/>
        <v>0</v>
      </c>
      <c r="AD210" s="351">
        <f t="shared" si="168"/>
        <v>0</v>
      </c>
      <c r="AE210" s="174">
        <v>194</v>
      </c>
    </row>
    <row r="211" spans="1:31" ht="15">
      <c r="A211" s="173">
        <v>195</v>
      </c>
      <c r="B211" s="369">
        <f t="shared" si="145"/>
        <v>0</v>
      </c>
      <c r="C211" s="368">
        <f t="shared" si="146"/>
        <v>20</v>
      </c>
      <c r="D211" s="323"/>
      <c r="E211" s="366">
        <f t="shared" si="147"/>
        <v>0</v>
      </c>
      <c r="F211" s="367">
        <f t="shared" si="148"/>
        <v>4</v>
      </c>
      <c r="G211" s="368">
        <f t="shared" si="149"/>
        <v>737</v>
      </c>
      <c r="H211" s="323"/>
      <c r="I211" s="363">
        <f t="shared" si="150"/>
        <v>56651.9</v>
      </c>
      <c r="J211" s="364">
        <f t="shared" si="151"/>
        <v>566.51900000000001</v>
      </c>
      <c r="K211" s="365">
        <f t="shared" si="152"/>
        <v>27486.937000000002</v>
      </c>
      <c r="L211" s="329"/>
      <c r="M211" s="356">
        <f t="shared" si="153"/>
        <v>5497388</v>
      </c>
      <c r="N211" s="356">
        <f t="shared" si="154"/>
        <v>274869.40000000002</v>
      </c>
      <c r="O211" s="357">
        <f t="shared" si="155"/>
        <v>34843209.600000001</v>
      </c>
      <c r="P211" s="358">
        <f t="shared" si="156"/>
        <v>4645.7612800000006</v>
      </c>
      <c r="Q211" s="359">
        <f t="shared" si="157"/>
        <v>127</v>
      </c>
      <c r="R211" s="360">
        <f t="shared" si="158"/>
        <v>0.17</v>
      </c>
      <c r="S211" s="361">
        <f t="shared" si="159"/>
        <v>147</v>
      </c>
      <c r="T211" s="362">
        <f t="shared" si="160"/>
        <v>0.2</v>
      </c>
      <c r="U211" s="331"/>
      <c r="V211" s="352">
        <f t="shared" si="161"/>
        <v>3106023.88</v>
      </c>
      <c r="W211" s="353">
        <f t="shared" si="162"/>
        <v>37949233.479999997</v>
      </c>
      <c r="X211" s="354">
        <f t="shared" si="163"/>
        <v>0.09</v>
      </c>
      <c r="Y211" s="355">
        <f t="shared" si="164"/>
        <v>414.14</v>
      </c>
      <c r="Z211" s="333"/>
      <c r="AA211" s="348">
        <f t="shared" si="165"/>
        <v>-37941733.479999997</v>
      </c>
      <c r="AB211" s="349">
        <f t="shared" si="166"/>
        <v>5059.8999999999996</v>
      </c>
      <c r="AC211" s="350">
        <f t="shared" si="167"/>
        <v>0</v>
      </c>
      <c r="AD211" s="351">
        <f t="shared" si="168"/>
        <v>0</v>
      </c>
      <c r="AE211" s="174">
        <v>195</v>
      </c>
    </row>
    <row r="212" spans="1:31" ht="15">
      <c r="A212" s="173">
        <v>196</v>
      </c>
      <c r="B212" s="369">
        <f t="shared" si="145"/>
        <v>0</v>
      </c>
      <c r="C212" s="368">
        <f t="shared" si="146"/>
        <v>20</v>
      </c>
      <c r="D212" s="323"/>
      <c r="E212" s="366">
        <f t="shared" si="147"/>
        <v>0</v>
      </c>
      <c r="F212" s="367">
        <f t="shared" si="148"/>
        <v>4</v>
      </c>
      <c r="G212" s="368">
        <f t="shared" si="149"/>
        <v>741</v>
      </c>
      <c r="H212" s="323"/>
      <c r="I212" s="363">
        <f t="shared" si="150"/>
        <v>57241.9</v>
      </c>
      <c r="J212" s="364">
        <f t="shared" si="151"/>
        <v>572.41899999999998</v>
      </c>
      <c r="K212" s="365">
        <f t="shared" si="152"/>
        <v>28059.356000000003</v>
      </c>
      <c r="L212" s="329"/>
      <c r="M212" s="356">
        <f t="shared" si="153"/>
        <v>5611872</v>
      </c>
      <c r="N212" s="356">
        <f t="shared" si="154"/>
        <v>280593.59999999998</v>
      </c>
      <c r="O212" s="357">
        <f t="shared" si="155"/>
        <v>35942687.200000003</v>
      </c>
      <c r="P212" s="358">
        <f t="shared" si="156"/>
        <v>4792.3582933333337</v>
      </c>
      <c r="Q212" s="359">
        <f t="shared" si="157"/>
        <v>128</v>
      </c>
      <c r="R212" s="360">
        <f t="shared" si="158"/>
        <v>0.17</v>
      </c>
      <c r="S212" s="361">
        <f t="shared" si="159"/>
        <v>148</v>
      </c>
      <c r="T212" s="362">
        <f t="shared" si="160"/>
        <v>0.2</v>
      </c>
      <c r="U212" s="331"/>
      <c r="V212" s="352">
        <f t="shared" si="161"/>
        <v>3170707.23</v>
      </c>
      <c r="W212" s="353">
        <f t="shared" si="162"/>
        <v>39113394.43</v>
      </c>
      <c r="X212" s="354">
        <f t="shared" si="163"/>
        <v>0.09</v>
      </c>
      <c r="Y212" s="355">
        <f t="shared" si="164"/>
        <v>422.76</v>
      </c>
      <c r="Z212" s="333"/>
      <c r="AA212" s="348">
        <f t="shared" si="165"/>
        <v>-39105894.43</v>
      </c>
      <c r="AB212" s="349">
        <f t="shared" si="166"/>
        <v>5215.12</v>
      </c>
      <c r="AC212" s="350">
        <f t="shared" si="167"/>
        <v>0</v>
      </c>
      <c r="AD212" s="351">
        <f t="shared" si="168"/>
        <v>0</v>
      </c>
      <c r="AE212" s="174">
        <v>196</v>
      </c>
    </row>
    <row r="213" spans="1:31" ht="15">
      <c r="A213" s="173">
        <v>197</v>
      </c>
      <c r="B213" s="369">
        <f t="shared" si="145"/>
        <v>0</v>
      </c>
      <c r="C213" s="368">
        <f t="shared" si="146"/>
        <v>20</v>
      </c>
      <c r="D213" s="323"/>
      <c r="E213" s="366">
        <f t="shared" si="147"/>
        <v>0</v>
      </c>
      <c r="F213" s="367">
        <f t="shared" si="148"/>
        <v>4</v>
      </c>
      <c r="G213" s="368">
        <f t="shared" si="149"/>
        <v>745</v>
      </c>
      <c r="H213" s="323"/>
      <c r="I213" s="363">
        <f t="shared" si="150"/>
        <v>57831.9</v>
      </c>
      <c r="J213" s="364">
        <f t="shared" si="151"/>
        <v>578.31899999999996</v>
      </c>
      <c r="K213" s="365">
        <f t="shared" si="152"/>
        <v>28637.675000000003</v>
      </c>
      <c r="L213" s="329"/>
      <c r="M213" s="356">
        <f t="shared" si="153"/>
        <v>5727536</v>
      </c>
      <c r="N213" s="356">
        <f t="shared" si="154"/>
        <v>286376.8</v>
      </c>
      <c r="O213" s="357">
        <f t="shared" si="155"/>
        <v>37065061.600000001</v>
      </c>
      <c r="P213" s="358">
        <f t="shared" si="156"/>
        <v>4942.0082133333335</v>
      </c>
      <c r="Q213" s="359">
        <f t="shared" si="157"/>
        <v>129</v>
      </c>
      <c r="R213" s="360">
        <f t="shared" si="158"/>
        <v>0.17</v>
      </c>
      <c r="S213" s="361">
        <f t="shared" si="159"/>
        <v>149</v>
      </c>
      <c r="T213" s="362">
        <f t="shared" si="160"/>
        <v>0.2</v>
      </c>
      <c r="U213" s="331"/>
      <c r="V213" s="352">
        <f t="shared" si="161"/>
        <v>3236057.28</v>
      </c>
      <c r="W213" s="353">
        <f t="shared" si="162"/>
        <v>40301118.880000003</v>
      </c>
      <c r="X213" s="354">
        <f t="shared" si="163"/>
        <v>0.09</v>
      </c>
      <c r="Y213" s="355">
        <f t="shared" si="164"/>
        <v>431.47</v>
      </c>
      <c r="Z213" s="333"/>
      <c r="AA213" s="348">
        <f t="shared" si="165"/>
        <v>-40293618.880000003</v>
      </c>
      <c r="AB213" s="349">
        <f t="shared" si="166"/>
        <v>5373.48</v>
      </c>
      <c r="AC213" s="350">
        <f t="shared" si="167"/>
        <v>0</v>
      </c>
      <c r="AD213" s="351">
        <f t="shared" si="168"/>
        <v>0</v>
      </c>
      <c r="AE213" s="174">
        <v>197</v>
      </c>
    </row>
    <row r="214" spans="1:31" ht="15">
      <c r="A214" s="173">
        <v>198</v>
      </c>
      <c r="B214" s="369">
        <f t="shared" si="145"/>
        <v>0</v>
      </c>
      <c r="C214" s="368">
        <f t="shared" si="146"/>
        <v>20</v>
      </c>
      <c r="D214" s="323"/>
      <c r="E214" s="366">
        <f t="shared" si="147"/>
        <v>0</v>
      </c>
      <c r="F214" s="367">
        <f t="shared" si="148"/>
        <v>4</v>
      </c>
      <c r="G214" s="368">
        <f t="shared" si="149"/>
        <v>749</v>
      </c>
      <c r="H214" s="323"/>
      <c r="I214" s="363">
        <f t="shared" si="150"/>
        <v>58421.9</v>
      </c>
      <c r="J214" s="364">
        <f t="shared" si="151"/>
        <v>584.21900000000005</v>
      </c>
      <c r="K214" s="365">
        <f t="shared" si="152"/>
        <v>29221.894000000004</v>
      </c>
      <c r="L214" s="329"/>
      <c r="M214" s="356">
        <f t="shared" si="153"/>
        <v>5844378</v>
      </c>
      <c r="N214" s="356">
        <f t="shared" si="154"/>
        <v>292218.90000000002</v>
      </c>
      <c r="O214" s="357">
        <f t="shared" si="155"/>
        <v>38210568.799999997</v>
      </c>
      <c r="P214" s="358">
        <f t="shared" si="156"/>
        <v>5094.7425066666665</v>
      </c>
      <c r="Q214" s="359">
        <f t="shared" si="157"/>
        <v>131</v>
      </c>
      <c r="R214" s="360">
        <f t="shared" si="158"/>
        <v>0.17</v>
      </c>
      <c r="S214" s="361">
        <f t="shared" si="159"/>
        <v>151</v>
      </c>
      <c r="T214" s="362">
        <f t="shared" si="160"/>
        <v>0.2</v>
      </c>
      <c r="U214" s="331"/>
      <c r="V214" s="352">
        <f t="shared" si="161"/>
        <v>3302074.02</v>
      </c>
      <c r="W214" s="353">
        <f t="shared" si="162"/>
        <v>41512642.82</v>
      </c>
      <c r="X214" s="354">
        <f t="shared" si="163"/>
        <v>0.09</v>
      </c>
      <c r="Y214" s="355">
        <f t="shared" si="164"/>
        <v>440.28</v>
      </c>
      <c r="Z214" s="333"/>
      <c r="AA214" s="348">
        <f t="shared" si="165"/>
        <v>-41505142.82</v>
      </c>
      <c r="AB214" s="349">
        <f t="shared" si="166"/>
        <v>5535.02</v>
      </c>
      <c r="AC214" s="350">
        <f t="shared" si="167"/>
        <v>0</v>
      </c>
      <c r="AD214" s="351">
        <f t="shared" si="168"/>
        <v>0</v>
      </c>
      <c r="AE214" s="174">
        <v>198</v>
      </c>
    </row>
    <row r="215" spans="1:31" ht="15">
      <c r="A215" s="173">
        <v>199</v>
      </c>
      <c r="B215" s="369">
        <f t="shared" si="145"/>
        <v>0</v>
      </c>
      <c r="C215" s="368">
        <f t="shared" si="146"/>
        <v>20</v>
      </c>
      <c r="D215" s="323"/>
      <c r="E215" s="366">
        <f t="shared" si="147"/>
        <v>0</v>
      </c>
      <c r="F215" s="367">
        <f t="shared" si="148"/>
        <v>4</v>
      </c>
      <c r="G215" s="368">
        <f t="shared" si="149"/>
        <v>753</v>
      </c>
      <c r="H215" s="323"/>
      <c r="I215" s="363">
        <f t="shared" si="150"/>
        <v>59011.9</v>
      </c>
      <c r="J215" s="364">
        <f t="shared" si="151"/>
        <v>590.11900000000003</v>
      </c>
      <c r="K215" s="365">
        <f t="shared" si="152"/>
        <v>29812.013000000003</v>
      </c>
      <c r="L215" s="329"/>
      <c r="M215" s="356">
        <f t="shared" si="153"/>
        <v>5962402</v>
      </c>
      <c r="N215" s="356">
        <f t="shared" si="154"/>
        <v>298120.09999999998</v>
      </c>
      <c r="O215" s="357">
        <f t="shared" si="155"/>
        <v>39379444.399999999</v>
      </c>
      <c r="P215" s="358">
        <f t="shared" si="156"/>
        <v>5250.5925866666666</v>
      </c>
      <c r="Q215" s="359">
        <f t="shared" si="157"/>
        <v>132</v>
      </c>
      <c r="R215" s="360">
        <f t="shared" si="158"/>
        <v>0.18</v>
      </c>
      <c r="S215" s="361">
        <f t="shared" si="159"/>
        <v>152</v>
      </c>
      <c r="T215" s="362">
        <f t="shared" si="160"/>
        <v>0.2</v>
      </c>
      <c r="U215" s="331"/>
      <c r="V215" s="352">
        <f t="shared" si="161"/>
        <v>3368757.47</v>
      </c>
      <c r="W215" s="353">
        <f t="shared" si="162"/>
        <v>42748201.869999997</v>
      </c>
      <c r="X215" s="354">
        <f t="shared" si="163"/>
        <v>0.09</v>
      </c>
      <c r="Y215" s="355">
        <f t="shared" si="164"/>
        <v>449.17</v>
      </c>
      <c r="Z215" s="333"/>
      <c r="AA215" s="348">
        <f t="shared" si="165"/>
        <v>-42740701.869999997</v>
      </c>
      <c r="AB215" s="349">
        <f t="shared" si="166"/>
        <v>5699.76</v>
      </c>
      <c r="AC215" s="350">
        <f t="shared" si="167"/>
        <v>0</v>
      </c>
      <c r="AD215" s="351">
        <f t="shared" si="168"/>
        <v>0</v>
      </c>
      <c r="AE215" s="174">
        <v>199</v>
      </c>
    </row>
    <row r="216" spans="1:31" ht="15">
      <c r="A216" s="173">
        <v>200</v>
      </c>
      <c r="B216" s="369">
        <f t="shared" si="145"/>
        <v>0</v>
      </c>
      <c r="C216" s="368">
        <f t="shared" si="146"/>
        <v>20</v>
      </c>
      <c r="D216" s="323"/>
      <c r="E216" s="366">
        <f t="shared" si="147"/>
        <v>0</v>
      </c>
      <c r="F216" s="367">
        <f t="shared" si="148"/>
        <v>4</v>
      </c>
      <c r="G216" s="368">
        <f t="shared" si="149"/>
        <v>757</v>
      </c>
      <c r="H216" s="323"/>
      <c r="I216" s="363">
        <f t="shared" si="150"/>
        <v>59601.9</v>
      </c>
      <c r="J216" s="364">
        <f t="shared" si="151"/>
        <v>596.01900000000001</v>
      </c>
      <c r="K216" s="365">
        <f t="shared" si="152"/>
        <v>30408.032000000003</v>
      </c>
      <c r="L216" s="329"/>
      <c r="M216" s="356">
        <f t="shared" si="153"/>
        <v>6081606</v>
      </c>
      <c r="N216" s="356">
        <f t="shared" si="154"/>
        <v>304080.3</v>
      </c>
      <c r="O216" s="357">
        <f t="shared" si="155"/>
        <v>40571924.799999997</v>
      </c>
      <c r="P216" s="358">
        <f t="shared" si="156"/>
        <v>5409.5899733333326</v>
      </c>
      <c r="Q216" s="359">
        <f t="shared" si="157"/>
        <v>133</v>
      </c>
      <c r="R216" s="360">
        <f t="shared" si="158"/>
        <v>0.18</v>
      </c>
      <c r="S216" s="361">
        <f t="shared" si="159"/>
        <v>153</v>
      </c>
      <c r="T216" s="362">
        <f t="shared" si="160"/>
        <v>0.2</v>
      </c>
      <c r="U216" s="331"/>
      <c r="V216" s="352">
        <f t="shared" si="161"/>
        <v>3436107.62</v>
      </c>
      <c r="W216" s="353">
        <f t="shared" si="162"/>
        <v>44008032.420000002</v>
      </c>
      <c r="X216" s="354">
        <f t="shared" si="163"/>
        <v>0.08</v>
      </c>
      <c r="Y216" s="355">
        <f t="shared" si="164"/>
        <v>458.15</v>
      </c>
      <c r="Z216" s="333"/>
      <c r="AA216" s="348">
        <f t="shared" si="165"/>
        <v>-44000532.420000002</v>
      </c>
      <c r="AB216" s="349">
        <f t="shared" si="166"/>
        <v>5867.74</v>
      </c>
      <c r="AC216" s="350">
        <f t="shared" si="167"/>
        <v>0</v>
      </c>
      <c r="AD216" s="351">
        <f t="shared" si="168"/>
        <v>0</v>
      </c>
      <c r="AE216" s="174">
        <v>200</v>
      </c>
    </row>
    <row r="217" spans="1:31" ht="15">
      <c r="A217" s="173">
        <v>201</v>
      </c>
      <c r="B217" s="369">
        <f t="shared" si="145"/>
        <v>0</v>
      </c>
      <c r="C217" s="368">
        <f t="shared" si="146"/>
        <v>20</v>
      </c>
      <c r="D217" s="323"/>
      <c r="E217" s="366">
        <f t="shared" si="147"/>
        <v>0</v>
      </c>
      <c r="F217" s="367">
        <f t="shared" si="148"/>
        <v>4</v>
      </c>
      <c r="G217" s="368">
        <f t="shared" si="149"/>
        <v>761</v>
      </c>
      <c r="H217" s="323"/>
      <c r="I217" s="363">
        <f t="shared" si="150"/>
        <v>60191.9</v>
      </c>
      <c r="J217" s="364">
        <f t="shared" si="151"/>
        <v>601.91899999999998</v>
      </c>
      <c r="K217" s="365">
        <f t="shared" si="152"/>
        <v>31009.951000000005</v>
      </c>
      <c r="L217" s="329"/>
      <c r="M217" s="356">
        <f t="shared" si="153"/>
        <v>6201990</v>
      </c>
      <c r="N217" s="356">
        <f t="shared" si="154"/>
        <v>310099.5</v>
      </c>
      <c r="O217" s="357">
        <f t="shared" si="155"/>
        <v>41788246</v>
      </c>
      <c r="P217" s="358">
        <f t="shared" si="156"/>
        <v>5571.7661333333335</v>
      </c>
      <c r="Q217" s="359">
        <f t="shared" si="157"/>
        <v>135</v>
      </c>
      <c r="R217" s="360">
        <f t="shared" si="158"/>
        <v>0.18</v>
      </c>
      <c r="S217" s="361">
        <f t="shared" si="159"/>
        <v>155</v>
      </c>
      <c r="T217" s="362">
        <f t="shared" si="160"/>
        <v>0.2</v>
      </c>
      <c r="U217" s="331"/>
      <c r="V217" s="352">
        <f t="shared" si="161"/>
        <v>3504124.46</v>
      </c>
      <c r="W217" s="353">
        <f t="shared" si="162"/>
        <v>45292370.460000001</v>
      </c>
      <c r="X217" s="354">
        <f t="shared" si="163"/>
        <v>0.08</v>
      </c>
      <c r="Y217" s="355">
        <f t="shared" si="164"/>
        <v>467.22</v>
      </c>
      <c r="Z217" s="333"/>
      <c r="AA217" s="348">
        <f t="shared" si="165"/>
        <v>-45284870.460000001</v>
      </c>
      <c r="AB217" s="349">
        <f t="shared" si="166"/>
        <v>6038.98</v>
      </c>
      <c r="AC217" s="350">
        <f t="shared" si="167"/>
        <v>0</v>
      </c>
      <c r="AD217" s="351">
        <f t="shared" si="168"/>
        <v>0</v>
      </c>
      <c r="AE217" s="174">
        <v>201</v>
      </c>
    </row>
    <row r="218" spans="1:31" ht="15">
      <c r="A218" s="173">
        <v>202</v>
      </c>
      <c r="B218" s="369">
        <f t="shared" si="145"/>
        <v>0</v>
      </c>
      <c r="C218" s="368">
        <f t="shared" si="146"/>
        <v>20</v>
      </c>
      <c r="D218" s="323"/>
      <c r="E218" s="366">
        <f t="shared" si="147"/>
        <v>0</v>
      </c>
      <c r="F218" s="367">
        <f t="shared" si="148"/>
        <v>4</v>
      </c>
      <c r="G218" s="368">
        <f t="shared" si="149"/>
        <v>765</v>
      </c>
      <c r="H218" s="323"/>
      <c r="I218" s="363">
        <f t="shared" si="150"/>
        <v>60781.9</v>
      </c>
      <c r="J218" s="364">
        <f t="shared" si="151"/>
        <v>607.81899999999996</v>
      </c>
      <c r="K218" s="365">
        <f t="shared" si="152"/>
        <v>31617.770000000004</v>
      </c>
      <c r="L218" s="329"/>
      <c r="M218" s="356">
        <f t="shared" si="153"/>
        <v>6323554</v>
      </c>
      <c r="N218" s="356">
        <f t="shared" si="154"/>
        <v>316177.7</v>
      </c>
      <c r="O218" s="357">
        <f t="shared" si="155"/>
        <v>43028644</v>
      </c>
      <c r="P218" s="358">
        <f t="shared" si="156"/>
        <v>5737.1525333333329</v>
      </c>
      <c r="Q218" s="359">
        <f t="shared" si="157"/>
        <v>136</v>
      </c>
      <c r="R218" s="360">
        <f t="shared" si="158"/>
        <v>0.18</v>
      </c>
      <c r="S218" s="361">
        <f t="shared" si="159"/>
        <v>156</v>
      </c>
      <c r="T218" s="362">
        <f t="shared" si="160"/>
        <v>0.2</v>
      </c>
      <c r="U218" s="331"/>
      <c r="V218" s="352">
        <f t="shared" si="161"/>
        <v>3572808.01</v>
      </c>
      <c r="W218" s="353">
        <f t="shared" si="162"/>
        <v>46601452.009999998</v>
      </c>
      <c r="X218" s="354">
        <f t="shared" si="163"/>
        <v>0.08</v>
      </c>
      <c r="Y218" s="355">
        <f t="shared" si="164"/>
        <v>476.37</v>
      </c>
      <c r="Z218" s="333"/>
      <c r="AA218" s="348">
        <f t="shared" si="165"/>
        <v>-46593952.009999998</v>
      </c>
      <c r="AB218" s="349">
        <f t="shared" si="166"/>
        <v>6213.53</v>
      </c>
      <c r="AC218" s="350">
        <f t="shared" si="167"/>
        <v>0</v>
      </c>
      <c r="AD218" s="351">
        <f t="shared" si="168"/>
        <v>0</v>
      </c>
      <c r="AE218" s="174">
        <v>202</v>
      </c>
    </row>
    <row r="219" spans="1:31" ht="15">
      <c r="A219" s="173">
        <v>203</v>
      </c>
      <c r="B219" s="369">
        <f t="shared" si="145"/>
        <v>0</v>
      </c>
      <c r="C219" s="368">
        <f t="shared" si="146"/>
        <v>20</v>
      </c>
      <c r="D219" s="323"/>
      <c r="E219" s="366">
        <f t="shared" si="147"/>
        <v>0</v>
      </c>
      <c r="F219" s="367">
        <f t="shared" si="148"/>
        <v>4</v>
      </c>
      <c r="G219" s="368">
        <f t="shared" si="149"/>
        <v>769</v>
      </c>
      <c r="H219" s="323"/>
      <c r="I219" s="363">
        <f t="shared" si="150"/>
        <v>61371.9</v>
      </c>
      <c r="J219" s="364">
        <f t="shared" si="151"/>
        <v>613.71900000000005</v>
      </c>
      <c r="K219" s="365">
        <f t="shared" si="152"/>
        <v>32231.489000000005</v>
      </c>
      <c r="L219" s="329"/>
      <c r="M219" s="356">
        <f t="shared" si="153"/>
        <v>6446298</v>
      </c>
      <c r="N219" s="356">
        <f t="shared" si="154"/>
        <v>322314.90000000002</v>
      </c>
      <c r="O219" s="357">
        <f t="shared" si="155"/>
        <v>44293354.799999997</v>
      </c>
      <c r="P219" s="358">
        <f t="shared" si="156"/>
        <v>5905.7806399999999</v>
      </c>
      <c r="Q219" s="359">
        <f t="shared" si="157"/>
        <v>137</v>
      </c>
      <c r="R219" s="360">
        <f t="shared" si="158"/>
        <v>0.18</v>
      </c>
      <c r="S219" s="361">
        <f t="shared" si="159"/>
        <v>157</v>
      </c>
      <c r="T219" s="362">
        <f t="shared" si="160"/>
        <v>0.2</v>
      </c>
      <c r="U219" s="331"/>
      <c r="V219" s="352">
        <f t="shared" si="161"/>
        <v>3642158.26</v>
      </c>
      <c r="W219" s="353">
        <f t="shared" si="162"/>
        <v>47935513.060000002</v>
      </c>
      <c r="X219" s="354">
        <f t="shared" si="163"/>
        <v>0.08</v>
      </c>
      <c r="Y219" s="355">
        <f t="shared" si="164"/>
        <v>485.62</v>
      </c>
      <c r="Z219" s="333"/>
      <c r="AA219" s="348">
        <f t="shared" si="165"/>
        <v>-47928013.060000002</v>
      </c>
      <c r="AB219" s="349">
        <f t="shared" si="166"/>
        <v>6391.4</v>
      </c>
      <c r="AC219" s="350">
        <f t="shared" si="167"/>
        <v>0</v>
      </c>
      <c r="AD219" s="351">
        <f t="shared" si="168"/>
        <v>0</v>
      </c>
      <c r="AE219" s="174">
        <v>203</v>
      </c>
    </row>
    <row r="220" spans="1:31" ht="15">
      <c r="A220" s="173">
        <v>204</v>
      </c>
      <c r="B220" s="369">
        <f t="shared" si="145"/>
        <v>0</v>
      </c>
      <c r="C220" s="368">
        <f t="shared" si="146"/>
        <v>20</v>
      </c>
      <c r="D220" s="323"/>
      <c r="E220" s="366">
        <f t="shared" si="147"/>
        <v>0</v>
      </c>
      <c r="F220" s="367">
        <f t="shared" si="148"/>
        <v>4</v>
      </c>
      <c r="G220" s="368">
        <f t="shared" si="149"/>
        <v>773</v>
      </c>
      <c r="H220" s="323"/>
      <c r="I220" s="363">
        <f t="shared" si="150"/>
        <v>61961.9</v>
      </c>
      <c r="J220" s="364">
        <f t="shared" si="151"/>
        <v>619.61900000000003</v>
      </c>
      <c r="K220" s="365">
        <f t="shared" si="152"/>
        <v>32851.108000000007</v>
      </c>
      <c r="L220" s="329"/>
      <c r="M220" s="356">
        <f t="shared" si="153"/>
        <v>6570222</v>
      </c>
      <c r="N220" s="356">
        <f t="shared" si="154"/>
        <v>328511.09999999998</v>
      </c>
      <c r="O220" s="357">
        <f t="shared" si="155"/>
        <v>45582614.399999999</v>
      </c>
      <c r="P220" s="358">
        <f t="shared" si="156"/>
        <v>6077.68192</v>
      </c>
      <c r="Q220" s="359">
        <f t="shared" si="157"/>
        <v>139</v>
      </c>
      <c r="R220" s="360">
        <f t="shared" si="158"/>
        <v>0.18</v>
      </c>
      <c r="S220" s="361">
        <f t="shared" si="159"/>
        <v>159</v>
      </c>
      <c r="T220" s="362">
        <f t="shared" si="160"/>
        <v>0.21</v>
      </c>
      <c r="U220" s="331"/>
      <c r="V220" s="352">
        <f t="shared" si="161"/>
        <v>3712175.2</v>
      </c>
      <c r="W220" s="353">
        <f t="shared" si="162"/>
        <v>49294789.600000001</v>
      </c>
      <c r="X220" s="354">
        <f t="shared" si="163"/>
        <v>0.08</v>
      </c>
      <c r="Y220" s="355">
        <f t="shared" si="164"/>
        <v>494.96</v>
      </c>
      <c r="Z220" s="333"/>
      <c r="AA220" s="348">
        <f t="shared" si="165"/>
        <v>-49287289.600000001</v>
      </c>
      <c r="AB220" s="349">
        <f t="shared" si="166"/>
        <v>6572.64</v>
      </c>
      <c r="AC220" s="350">
        <f t="shared" si="167"/>
        <v>0</v>
      </c>
      <c r="AD220" s="351">
        <f t="shared" si="168"/>
        <v>0</v>
      </c>
      <c r="AE220" s="174">
        <v>204</v>
      </c>
    </row>
    <row r="221" spans="1:31" ht="15">
      <c r="A221" s="173">
        <v>205</v>
      </c>
      <c r="B221" s="369">
        <f t="shared" si="145"/>
        <v>0</v>
      </c>
      <c r="C221" s="368">
        <f t="shared" si="146"/>
        <v>20</v>
      </c>
      <c r="D221" s="323"/>
      <c r="E221" s="366">
        <f t="shared" si="147"/>
        <v>0</v>
      </c>
      <c r="F221" s="367">
        <f t="shared" si="148"/>
        <v>4</v>
      </c>
      <c r="G221" s="368">
        <f t="shared" si="149"/>
        <v>777</v>
      </c>
      <c r="H221" s="323"/>
      <c r="I221" s="363">
        <f t="shared" si="150"/>
        <v>62551.9</v>
      </c>
      <c r="J221" s="364">
        <f t="shared" si="151"/>
        <v>625.51900000000001</v>
      </c>
      <c r="K221" s="365">
        <f t="shared" si="152"/>
        <v>33476.627000000008</v>
      </c>
      <c r="L221" s="329"/>
      <c r="M221" s="356">
        <f t="shared" si="153"/>
        <v>6695326</v>
      </c>
      <c r="N221" s="356">
        <f t="shared" si="154"/>
        <v>334766.3</v>
      </c>
      <c r="O221" s="357">
        <f t="shared" si="155"/>
        <v>46896658.799999997</v>
      </c>
      <c r="P221" s="358">
        <f t="shared" si="156"/>
        <v>6252.8878399999994</v>
      </c>
      <c r="Q221" s="359">
        <f t="shared" si="157"/>
        <v>140</v>
      </c>
      <c r="R221" s="360">
        <f t="shared" si="158"/>
        <v>0.18</v>
      </c>
      <c r="S221" s="361">
        <f t="shared" si="159"/>
        <v>160</v>
      </c>
      <c r="T221" s="362">
        <f t="shared" si="160"/>
        <v>0.21</v>
      </c>
      <c r="U221" s="331"/>
      <c r="V221" s="352">
        <f t="shared" si="161"/>
        <v>3782858.85</v>
      </c>
      <c r="W221" s="353">
        <f t="shared" si="162"/>
        <v>50679517.649999999</v>
      </c>
      <c r="X221" s="354">
        <f t="shared" si="163"/>
        <v>0.08</v>
      </c>
      <c r="Y221" s="355">
        <f t="shared" si="164"/>
        <v>504.38</v>
      </c>
      <c r="Z221" s="333"/>
      <c r="AA221" s="348">
        <f t="shared" si="165"/>
        <v>-50672017.649999999</v>
      </c>
      <c r="AB221" s="349">
        <f t="shared" si="166"/>
        <v>6757.27</v>
      </c>
      <c r="AC221" s="350">
        <f t="shared" si="167"/>
        <v>0</v>
      </c>
      <c r="AD221" s="351">
        <f t="shared" si="168"/>
        <v>0</v>
      </c>
      <c r="AE221" s="174">
        <v>205</v>
      </c>
    </row>
    <row r="222" spans="1:31" ht="15">
      <c r="A222" s="173">
        <v>206</v>
      </c>
      <c r="B222" s="369">
        <f t="shared" si="145"/>
        <v>0</v>
      </c>
      <c r="C222" s="368">
        <f t="shared" si="146"/>
        <v>20</v>
      </c>
      <c r="D222" s="323"/>
      <c r="E222" s="366">
        <f t="shared" si="147"/>
        <v>0</v>
      </c>
      <c r="F222" s="367">
        <f t="shared" si="148"/>
        <v>4</v>
      </c>
      <c r="G222" s="368">
        <f t="shared" si="149"/>
        <v>781</v>
      </c>
      <c r="H222" s="323"/>
      <c r="I222" s="363">
        <f t="shared" si="150"/>
        <v>63141.9</v>
      </c>
      <c r="J222" s="364">
        <f t="shared" si="151"/>
        <v>631.41899999999998</v>
      </c>
      <c r="K222" s="365">
        <f t="shared" si="152"/>
        <v>34108.046000000009</v>
      </c>
      <c r="L222" s="329"/>
      <c r="M222" s="356">
        <f t="shared" si="153"/>
        <v>6821610</v>
      </c>
      <c r="N222" s="356">
        <f t="shared" si="154"/>
        <v>341080.5</v>
      </c>
      <c r="O222" s="357">
        <f t="shared" si="155"/>
        <v>48235724</v>
      </c>
      <c r="P222" s="358">
        <f t="shared" si="156"/>
        <v>6431.4298666666664</v>
      </c>
      <c r="Q222" s="359">
        <f t="shared" si="157"/>
        <v>141</v>
      </c>
      <c r="R222" s="360">
        <f t="shared" si="158"/>
        <v>0.18</v>
      </c>
      <c r="S222" s="361">
        <f t="shared" si="159"/>
        <v>161</v>
      </c>
      <c r="T222" s="362">
        <f t="shared" si="160"/>
        <v>0.21</v>
      </c>
      <c r="U222" s="331"/>
      <c r="V222" s="352">
        <f t="shared" si="161"/>
        <v>3854209.2</v>
      </c>
      <c r="W222" s="353">
        <f t="shared" si="162"/>
        <v>52089933.200000003</v>
      </c>
      <c r="X222" s="354">
        <f t="shared" si="163"/>
        <v>0.08</v>
      </c>
      <c r="Y222" s="355">
        <f t="shared" si="164"/>
        <v>513.89</v>
      </c>
      <c r="Z222" s="333"/>
      <c r="AA222" s="348">
        <f t="shared" si="165"/>
        <v>-52082433.200000003</v>
      </c>
      <c r="AB222" s="349">
        <f t="shared" si="166"/>
        <v>6945.32</v>
      </c>
      <c r="AC222" s="350">
        <f t="shared" si="167"/>
        <v>0</v>
      </c>
      <c r="AD222" s="351">
        <f t="shared" si="168"/>
        <v>0</v>
      </c>
      <c r="AE222" s="174">
        <v>206</v>
      </c>
    </row>
    <row r="223" spans="1:31" ht="15">
      <c r="A223" s="173">
        <v>207</v>
      </c>
      <c r="B223" s="369">
        <f t="shared" si="145"/>
        <v>0</v>
      </c>
      <c r="C223" s="368">
        <f t="shared" si="146"/>
        <v>20</v>
      </c>
      <c r="D223" s="323"/>
      <c r="E223" s="366">
        <f t="shared" si="147"/>
        <v>0</v>
      </c>
      <c r="F223" s="367">
        <f t="shared" si="148"/>
        <v>4</v>
      </c>
      <c r="G223" s="368">
        <f t="shared" si="149"/>
        <v>785</v>
      </c>
      <c r="H223" s="323"/>
      <c r="I223" s="363">
        <f t="shared" si="150"/>
        <v>63731.9</v>
      </c>
      <c r="J223" s="364">
        <f t="shared" si="151"/>
        <v>637.31899999999996</v>
      </c>
      <c r="K223" s="365">
        <f t="shared" si="152"/>
        <v>34745.365000000013</v>
      </c>
      <c r="L223" s="329"/>
      <c r="M223" s="356">
        <f t="shared" si="153"/>
        <v>6949074</v>
      </c>
      <c r="N223" s="356">
        <f t="shared" si="154"/>
        <v>347453.7</v>
      </c>
      <c r="O223" s="357">
        <f t="shared" si="155"/>
        <v>49600046</v>
      </c>
      <c r="P223" s="358">
        <f t="shared" si="156"/>
        <v>6613.3394666666663</v>
      </c>
      <c r="Q223" s="359">
        <f t="shared" si="157"/>
        <v>143</v>
      </c>
      <c r="R223" s="360">
        <f t="shared" si="158"/>
        <v>0.18</v>
      </c>
      <c r="S223" s="361">
        <f t="shared" si="159"/>
        <v>163</v>
      </c>
      <c r="T223" s="362">
        <f t="shared" si="160"/>
        <v>0.21</v>
      </c>
      <c r="U223" s="331"/>
      <c r="V223" s="352">
        <f t="shared" si="161"/>
        <v>3926226.25</v>
      </c>
      <c r="W223" s="353">
        <f t="shared" si="162"/>
        <v>53526272.25</v>
      </c>
      <c r="X223" s="354">
        <f t="shared" si="163"/>
        <v>0.08</v>
      </c>
      <c r="Y223" s="355">
        <f t="shared" si="164"/>
        <v>523.5</v>
      </c>
      <c r="Z223" s="333"/>
      <c r="AA223" s="348">
        <f t="shared" si="165"/>
        <v>-53518772.25</v>
      </c>
      <c r="AB223" s="349">
        <f t="shared" si="166"/>
        <v>7136.84</v>
      </c>
      <c r="AC223" s="350">
        <f t="shared" si="167"/>
        <v>0</v>
      </c>
      <c r="AD223" s="351">
        <f t="shared" si="168"/>
        <v>0</v>
      </c>
      <c r="AE223" s="174">
        <v>207</v>
      </c>
    </row>
    <row r="224" spans="1:31" ht="15">
      <c r="A224" s="173">
        <v>208</v>
      </c>
      <c r="B224" s="369">
        <f t="shared" si="145"/>
        <v>0</v>
      </c>
      <c r="C224" s="368">
        <f t="shared" si="146"/>
        <v>20</v>
      </c>
      <c r="D224" s="323"/>
      <c r="E224" s="366">
        <f t="shared" si="147"/>
        <v>0</v>
      </c>
      <c r="F224" s="367">
        <f t="shared" si="148"/>
        <v>4</v>
      </c>
      <c r="G224" s="368">
        <f t="shared" si="149"/>
        <v>789</v>
      </c>
      <c r="H224" s="323"/>
      <c r="I224" s="363">
        <f t="shared" si="150"/>
        <v>64321.9</v>
      </c>
      <c r="J224" s="364">
        <f t="shared" si="151"/>
        <v>643.21900000000005</v>
      </c>
      <c r="K224" s="365">
        <f t="shared" si="152"/>
        <v>35388.58400000001</v>
      </c>
      <c r="L224" s="329"/>
      <c r="M224" s="356">
        <f t="shared" si="153"/>
        <v>7077716</v>
      </c>
      <c r="N224" s="356">
        <f t="shared" si="154"/>
        <v>353885.8</v>
      </c>
      <c r="O224" s="357">
        <f t="shared" si="155"/>
        <v>50989860.799999997</v>
      </c>
      <c r="P224" s="358">
        <f t="shared" si="156"/>
        <v>6798.6481066666665</v>
      </c>
      <c r="Q224" s="359">
        <f t="shared" si="157"/>
        <v>144</v>
      </c>
      <c r="R224" s="360">
        <f t="shared" si="158"/>
        <v>0.18</v>
      </c>
      <c r="S224" s="361">
        <f t="shared" si="159"/>
        <v>164</v>
      </c>
      <c r="T224" s="362">
        <f t="shared" si="160"/>
        <v>0.21</v>
      </c>
      <c r="U224" s="331"/>
      <c r="V224" s="352">
        <f t="shared" si="161"/>
        <v>3998909.99</v>
      </c>
      <c r="W224" s="353">
        <f t="shared" si="162"/>
        <v>54988770.789999999</v>
      </c>
      <c r="X224" s="354">
        <f t="shared" si="163"/>
        <v>0.08</v>
      </c>
      <c r="Y224" s="355">
        <f t="shared" si="164"/>
        <v>533.19000000000005</v>
      </c>
      <c r="Z224" s="333"/>
      <c r="AA224" s="348">
        <f t="shared" si="165"/>
        <v>-54981270.789999999</v>
      </c>
      <c r="AB224" s="349">
        <f t="shared" si="166"/>
        <v>7331.84</v>
      </c>
      <c r="AC224" s="350">
        <f t="shared" si="167"/>
        <v>0</v>
      </c>
      <c r="AD224" s="351">
        <f t="shared" si="168"/>
        <v>0</v>
      </c>
      <c r="AE224" s="174">
        <v>208</v>
      </c>
    </row>
    <row r="225" spans="1:31" ht="15">
      <c r="A225" s="173">
        <v>209</v>
      </c>
      <c r="B225" s="369">
        <f t="shared" si="145"/>
        <v>0</v>
      </c>
      <c r="C225" s="368">
        <f t="shared" si="146"/>
        <v>20</v>
      </c>
      <c r="D225" s="323"/>
      <c r="E225" s="366">
        <f t="shared" si="147"/>
        <v>0</v>
      </c>
      <c r="F225" s="367">
        <f t="shared" si="148"/>
        <v>4</v>
      </c>
      <c r="G225" s="368">
        <f t="shared" si="149"/>
        <v>793</v>
      </c>
      <c r="H225" s="323"/>
      <c r="I225" s="363">
        <f t="shared" si="150"/>
        <v>64911.9</v>
      </c>
      <c r="J225" s="364">
        <f t="shared" si="151"/>
        <v>649.11900000000003</v>
      </c>
      <c r="K225" s="365">
        <f t="shared" si="152"/>
        <v>36037.703000000009</v>
      </c>
      <c r="L225" s="329"/>
      <c r="M225" s="356">
        <f t="shared" si="153"/>
        <v>7207540</v>
      </c>
      <c r="N225" s="356">
        <f t="shared" si="154"/>
        <v>360377</v>
      </c>
      <c r="O225" s="357">
        <f t="shared" si="155"/>
        <v>52405404</v>
      </c>
      <c r="P225" s="358">
        <f t="shared" si="156"/>
        <v>6987.3872000000001</v>
      </c>
      <c r="Q225" s="359">
        <f t="shared" si="157"/>
        <v>145</v>
      </c>
      <c r="R225" s="360">
        <f t="shared" si="158"/>
        <v>0.18</v>
      </c>
      <c r="S225" s="361">
        <f t="shared" si="159"/>
        <v>165</v>
      </c>
      <c r="T225" s="362">
        <f t="shared" si="160"/>
        <v>0.21</v>
      </c>
      <c r="U225" s="331"/>
      <c r="V225" s="352">
        <f t="shared" si="161"/>
        <v>4072260.44</v>
      </c>
      <c r="W225" s="353">
        <f t="shared" si="162"/>
        <v>56477664.439999998</v>
      </c>
      <c r="X225" s="354">
        <f t="shared" si="163"/>
        <v>0.08</v>
      </c>
      <c r="Y225" s="355">
        <f t="shared" si="164"/>
        <v>542.97</v>
      </c>
      <c r="Z225" s="333"/>
      <c r="AA225" s="348">
        <f t="shared" si="165"/>
        <v>-56470164.439999998</v>
      </c>
      <c r="AB225" s="349">
        <f t="shared" si="166"/>
        <v>7530.36</v>
      </c>
      <c r="AC225" s="350">
        <f t="shared" si="167"/>
        <v>0</v>
      </c>
      <c r="AD225" s="351">
        <f t="shared" si="168"/>
        <v>0</v>
      </c>
      <c r="AE225" s="174">
        <v>209</v>
      </c>
    </row>
    <row r="226" spans="1:31" ht="15">
      <c r="A226" s="173">
        <v>210</v>
      </c>
      <c r="B226" s="369">
        <f t="shared" si="145"/>
        <v>0</v>
      </c>
      <c r="C226" s="368">
        <f t="shared" si="146"/>
        <v>20</v>
      </c>
      <c r="D226" s="323"/>
      <c r="E226" s="366">
        <f t="shared" si="147"/>
        <v>0</v>
      </c>
      <c r="F226" s="367">
        <f t="shared" si="148"/>
        <v>4</v>
      </c>
      <c r="G226" s="368">
        <f t="shared" si="149"/>
        <v>797</v>
      </c>
      <c r="H226" s="323"/>
      <c r="I226" s="363">
        <f t="shared" si="150"/>
        <v>65501.9</v>
      </c>
      <c r="J226" s="364">
        <f t="shared" si="151"/>
        <v>655.01900000000001</v>
      </c>
      <c r="K226" s="365">
        <f t="shared" si="152"/>
        <v>36692.722000000009</v>
      </c>
      <c r="L226" s="329"/>
      <c r="M226" s="356">
        <f t="shared" si="153"/>
        <v>7338544</v>
      </c>
      <c r="N226" s="356">
        <f t="shared" si="154"/>
        <v>366927.2</v>
      </c>
      <c r="O226" s="357">
        <f t="shared" si="155"/>
        <v>53846912</v>
      </c>
      <c r="P226" s="358">
        <f t="shared" si="156"/>
        <v>7179.5882666666666</v>
      </c>
      <c r="Q226" s="359">
        <f t="shared" si="157"/>
        <v>147</v>
      </c>
      <c r="R226" s="360">
        <f t="shared" si="158"/>
        <v>0.18</v>
      </c>
      <c r="S226" s="361">
        <f t="shared" si="159"/>
        <v>167</v>
      </c>
      <c r="T226" s="362">
        <f t="shared" si="160"/>
        <v>0.21</v>
      </c>
      <c r="U226" s="331"/>
      <c r="V226" s="352">
        <f t="shared" si="161"/>
        <v>4146277.59</v>
      </c>
      <c r="W226" s="353">
        <f t="shared" si="162"/>
        <v>57993189.590000004</v>
      </c>
      <c r="X226" s="354">
        <f t="shared" si="163"/>
        <v>0.08</v>
      </c>
      <c r="Y226" s="355">
        <f t="shared" si="164"/>
        <v>552.84</v>
      </c>
      <c r="Z226" s="333"/>
      <c r="AA226" s="348">
        <f t="shared" si="165"/>
        <v>-57985689.590000004</v>
      </c>
      <c r="AB226" s="349">
        <f t="shared" si="166"/>
        <v>7732.43</v>
      </c>
      <c r="AC226" s="350">
        <f t="shared" si="167"/>
        <v>0</v>
      </c>
      <c r="AD226" s="351">
        <f t="shared" si="168"/>
        <v>0</v>
      </c>
      <c r="AE226" s="174">
        <v>210</v>
      </c>
    </row>
    <row r="227" spans="1:31" ht="15">
      <c r="A227" s="173">
        <v>211</v>
      </c>
      <c r="B227" s="369">
        <f t="shared" si="145"/>
        <v>0</v>
      </c>
      <c r="C227" s="368">
        <f t="shared" si="146"/>
        <v>20</v>
      </c>
      <c r="D227" s="323"/>
      <c r="E227" s="366">
        <f t="shared" si="147"/>
        <v>0</v>
      </c>
      <c r="F227" s="367">
        <f t="shared" si="148"/>
        <v>4</v>
      </c>
      <c r="G227" s="368">
        <f t="shared" si="149"/>
        <v>801</v>
      </c>
      <c r="H227" s="323"/>
      <c r="I227" s="363">
        <f t="shared" si="150"/>
        <v>66091.899999999994</v>
      </c>
      <c r="J227" s="364">
        <f t="shared" si="151"/>
        <v>660.91899999999998</v>
      </c>
      <c r="K227" s="365">
        <f t="shared" si="152"/>
        <v>37353.641000000011</v>
      </c>
      <c r="L227" s="329"/>
      <c r="M227" s="356">
        <f t="shared" si="153"/>
        <v>7470728</v>
      </c>
      <c r="N227" s="356">
        <f t="shared" si="154"/>
        <v>373536.4</v>
      </c>
      <c r="O227" s="357">
        <f t="shared" si="155"/>
        <v>55314620.799999997</v>
      </c>
      <c r="P227" s="358">
        <f t="shared" si="156"/>
        <v>7375.2827733333334</v>
      </c>
      <c r="Q227" s="359">
        <f t="shared" si="157"/>
        <v>148</v>
      </c>
      <c r="R227" s="360">
        <f t="shared" si="158"/>
        <v>0.18</v>
      </c>
      <c r="S227" s="361">
        <f t="shared" si="159"/>
        <v>168</v>
      </c>
      <c r="T227" s="362">
        <f t="shared" si="160"/>
        <v>0.21</v>
      </c>
      <c r="U227" s="331"/>
      <c r="V227" s="352">
        <f t="shared" si="161"/>
        <v>4220961.43</v>
      </c>
      <c r="W227" s="353">
        <f t="shared" si="162"/>
        <v>59535582.229999997</v>
      </c>
      <c r="X227" s="354">
        <f t="shared" si="163"/>
        <v>0.08</v>
      </c>
      <c r="Y227" s="355">
        <f t="shared" si="164"/>
        <v>562.79</v>
      </c>
      <c r="Z227" s="333"/>
      <c r="AA227" s="348">
        <f t="shared" si="165"/>
        <v>-59528082.229999997</v>
      </c>
      <c r="AB227" s="349">
        <f t="shared" si="166"/>
        <v>7938.08</v>
      </c>
      <c r="AC227" s="350">
        <f t="shared" si="167"/>
        <v>0</v>
      </c>
      <c r="AD227" s="351">
        <f t="shared" si="168"/>
        <v>0</v>
      </c>
      <c r="AE227" s="174">
        <v>211</v>
      </c>
    </row>
    <row r="228" spans="1:31" ht="15">
      <c r="A228" s="173">
        <v>212</v>
      </c>
      <c r="B228" s="369">
        <f t="shared" si="145"/>
        <v>0</v>
      </c>
      <c r="C228" s="368">
        <f t="shared" si="146"/>
        <v>20</v>
      </c>
      <c r="D228" s="323"/>
      <c r="E228" s="366">
        <f t="shared" si="147"/>
        <v>0</v>
      </c>
      <c r="F228" s="367">
        <f t="shared" si="148"/>
        <v>4</v>
      </c>
      <c r="G228" s="368">
        <f t="shared" si="149"/>
        <v>805</v>
      </c>
      <c r="H228" s="323"/>
      <c r="I228" s="363">
        <f t="shared" si="150"/>
        <v>66681.899999999994</v>
      </c>
      <c r="J228" s="364">
        <f t="shared" si="151"/>
        <v>666.81899999999996</v>
      </c>
      <c r="K228" s="365">
        <f t="shared" si="152"/>
        <v>38020.460000000014</v>
      </c>
      <c r="L228" s="329"/>
      <c r="M228" s="356">
        <f t="shared" si="153"/>
        <v>7604092</v>
      </c>
      <c r="N228" s="356">
        <f t="shared" si="154"/>
        <v>380204.6</v>
      </c>
      <c r="O228" s="357">
        <f t="shared" si="155"/>
        <v>56808766.399999999</v>
      </c>
      <c r="P228" s="358">
        <f t="shared" si="156"/>
        <v>7574.5021866666666</v>
      </c>
      <c r="Q228" s="359">
        <f t="shared" si="157"/>
        <v>149</v>
      </c>
      <c r="R228" s="360">
        <f t="shared" si="158"/>
        <v>0.19</v>
      </c>
      <c r="S228" s="361">
        <f t="shared" si="159"/>
        <v>169</v>
      </c>
      <c r="T228" s="362">
        <f t="shared" si="160"/>
        <v>0.21</v>
      </c>
      <c r="U228" s="331"/>
      <c r="V228" s="352">
        <f t="shared" si="161"/>
        <v>4296311.9800000004</v>
      </c>
      <c r="W228" s="353">
        <f t="shared" si="162"/>
        <v>61105078.380000003</v>
      </c>
      <c r="X228" s="354">
        <f t="shared" si="163"/>
        <v>0.08</v>
      </c>
      <c r="Y228" s="355">
        <f t="shared" si="164"/>
        <v>572.84</v>
      </c>
      <c r="Z228" s="333"/>
      <c r="AA228" s="348">
        <f t="shared" si="165"/>
        <v>-61097578.380000003</v>
      </c>
      <c r="AB228" s="349">
        <f t="shared" si="166"/>
        <v>8147.34</v>
      </c>
      <c r="AC228" s="350">
        <f t="shared" si="167"/>
        <v>0</v>
      </c>
      <c r="AD228" s="351">
        <f t="shared" si="168"/>
        <v>0</v>
      </c>
      <c r="AE228" s="174">
        <v>212</v>
      </c>
    </row>
    <row r="229" spans="1:31" ht="15">
      <c r="A229" s="173">
        <v>213</v>
      </c>
      <c r="B229" s="369">
        <f t="shared" si="145"/>
        <v>0</v>
      </c>
      <c r="C229" s="368">
        <f t="shared" si="146"/>
        <v>20</v>
      </c>
      <c r="D229" s="323"/>
      <c r="E229" s="366">
        <f t="shared" si="147"/>
        <v>0</v>
      </c>
      <c r="F229" s="367">
        <f t="shared" si="148"/>
        <v>4</v>
      </c>
      <c r="G229" s="368">
        <f t="shared" si="149"/>
        <v>809</v>
      </c>
      <c r="H229" s="323"/>
      <c r="I229" s="363">
        <f t="shared" si="150"/>
        <v>67271.899999999994</v>
      </c>
      <c r="J229" s="364">
        <f t="shared" si="151"/>
        <v>672.71900000000005</v>
      </c>
      <c r="K229" s="365">
        <f t="shared" si="152"/>
        <v>38693.179000000011</v>
      </c>
      <c r="L229" s="329"/>
      <c r="M229" s="356">
        <f t="shared" si="153"/>
        <v>7738636</v>
      </c>
      <c r="N229" s="356">
        <f t="shared" si="154"/>
        <v>386931.8</v>
      </c>
      <c r="O229" s="357">
        <f t="shared" si="155"/>
        <v>58329584.799999997</v>
      </c>
      <c r="P229" s="358">
        <f t="shared" si="156"/>
        <v>7777.2779733333327</v>
      </c>
      <c r="Q229" s="359">
        <f t="shared" si="157"/>
        <v>151</v>
      </c>
      <c r="R229" s="360">
        <f t="shared" si="158"/>
        <v>0.19</v>
      </c>
      <c r="S229" s="361">
        <f t="shared" si="159"/>
        <v>171</v>
      </c>
      <c r="T229" s="362">
        <f t="shared" si="160"/>
        <v>0.21</v>
      </c>
      <c r="U229" s="331"/>
      <c r="V229" s="352">
        <f t="shared" si="161"/>
        <v>4372329.2300000004</v>
      </c>
      <c r="W229" s="353">
        <f t="shared" si="162"/>
        <v>62701914.030000001</v>
      </c>
      <c r="X229" s="354">
        <f t="shared" si="163"/>
        <v>7.0000000000000007E-2</v>
      </c>
      <c r="Y229" s="355">
        <f t="shared" si="164"/>
        <v>582.98</v>
      </c>
      <c r="Z229" s="333"/>
      <c r="AA229" s="348">
        <f t="shared" si="165"/>
        <v>-62694414.030000001</v>
      </c>
      <c r="AB229" s="349">
        <f t="shared" si="166"/>
        <v>8360.26</v>
      </c>
      <c r="AC229" s="350">
        <f t="shared" si="167"/>
        <v>0</v>
      </c>
      <c r="AD229" s="351">
        <f t="shared" si="168"/>
        <v>0</v>
      </c>
      <c r="AE229" s="174">
        <v>213</v>
      </c>
    </row>
    <row r="230" spans="1:31" ht="15">
      <c r="A230" s="173">
        <v>214</v>
      </c>
      <c r="B230" s="369">
        <f t="shared" si="145"/>
        <v>0</v>
      </c>
      <c r="C230" s="368">
        <f t="shared" si="146"/>
        <v>20</v>
      </c>
      <c r="D230" s="323"/>
      <c r="E230" s="366">
        <f t="shared" si="147"/>
        <v>0</v>
      </c>
      <c r="F230" s="367">
        <f t="shared" si="148"/>
        <v>4</v>
      </c>
      <c r="G230" s="368">
        <f t="shared" si="149"/>
        <v>813</v>
      </c>
      <c r="H230" s="323"/>
      <c r="I230" s="363">
        <f t="shared" si="150"/>
        <v>67861.899999999994</v>
      </c>
      <c r="J230" s="364">
        <f t="shared" si="151"/>
        <v>678.61900000000003</v>
      </c>
      <c r="K230" s="365">
        <f t="shared" si="152"/>
        <v>39371.79800000001</v>
      </c>
      <c r="L230" s="329"/>
      <c r="M230" s="356">
        <f t="shared" si="153"/>
        <v>7874360</v>
      </c>
      <c r="N230" s="356">
        <f t="shared" si="154"/>
        <v>393718</v>
      </c>
      <c r="O230" s="357">
        <f t="shared" si="155"/>
        <v>59877312</v>
      </c>
      <c r="P230" s="358">
        <f t="shared" si="156"/>
        <v>7983.6415999999999</v>
      </c>
      <c r="Q230" s="359">
        <f t="shared" si="157"/>
        <v>152</v>
      </c>
      <c r="R230" s="360">
        <f t="shared" si="158"/>
        <v>0.19</v>
      </c>
      <c r="S230" s="361">
        <f t="shared" si="159"/>
        <v>172</v>
      </c>
      <c r="T230" s="362">
        <f t="shared" si="160"/>
        <v>0.21</v>
      </c>
      <c r="U230" s="331"/>
      <c r="V230" s="352">
        <f t="shared" si="161"/>
        <v>4449013.17</v>
      </c>
      <c r="W230" s="353">
        <f t="shared" si="162"/>
        <v>64326325.170000002</v>
      </c>
      <c r="X230" s="354">
        <f t="shared" si="163"/>
        <v>7.0000000000000007E-2</v>
      </c>
      <c r="Y230" s="355">
        <f t="shared" si="164"/>
        <v>593.20000000000005</v>
      </c>
      <c r="Z230" s="333"/>
      <c r="AA230" s="348">
        <f t="shared" si="165"/>
        <v>-64318825.170000002</v>
      </c>
      <c r="AB230" s="349">
        <f t="shared" si="166"/>
        <v>8576.84</v>
      </c>
      <c r="AC230" s="350">
        <f t="shared" si="167"/>
        <v>0</v>
      </c>
      <c r="AD230" s="351">
        <f t="shared" si="168"/>
        <v>0</v>
      </c>
      <c r="AE230" s="174">
        <v>214</v>
      </c>
    </row>
    <row r="231" spans="1:31" ht="15">
      <c r="A231" s="173">
        <v>215</v>
      </c>
      <c r="B231" s="369">
        <f t="shared" si="145"/>
        <v>0</v>
      </c>
      <c r="C231" s="368">
        <f t="shared" si="146"/>
        <v>20</v>
      </c>
      <c r="D231" s="323"/>
      <c r="E231" s="366">
        <f t="shared" si="147"/>
        <v>0</v>
      </c>
      <c r="F231" s="367">
        <f t="shared" si="148"/>
        <v>4</v>
      </c>
      <c r="G231" s="368">
        <f t="shared" si="149"/>
        <v>817</v>
      </c>
      <c r="H231" s="323"/>
      <c r="I231" s="363">
        <f t="shared" si="150"/>
        <v>68451.899999999994</v>
      </c>
      <c r="J231" s="364">
        <f t="shared" si="151"/>
        <v>684.51900000000001</v>
      </c>
      <c r="K231" s="365">
        <f t="shared" si="152"/>
        <v>40056.31700000001</v>
      </c>
      <c r="L231" s="329"/>
      <c r="M231" s="356">
        <f t="shared" si="153"/>
        <v>8011264</v>
      </c>
      <c r="N231" s="356">
        <f t="shared" si="154"/>
        <v>400563.20000000001</v>
      </c>
      <c r="O231" s="357">
        <f t="shared" si="155"/>
        <v>61452184</v>
      </c>
      <c r="P231" s="358">
        <f t="shared" si="156"/>
        <v>8193.6245333333336</v>
      </c>
      <c r="Q231" s="359">
        <f t="shared" si="157"/>
        <v>153</v>
      </c>
      <c r="R231" s="360">
        <f t="shared" si="158"/>
        <v>0.19</v>
      </c>
      <c r="S231" s="361">
        <f t="shared" si="159"/>
        <v>173</v>
      </c>
      <c r="T231" s="362">
        <f t="shared" si="160"/>
        <v>0.21</v>
      </c>
      <c r="U231" s="331"/>
      <c r="V231" s="352">
        <f t="shared" si="161"/>
        <v>4526363.82</v>
      </c>
      <c r="W231" s="353">
        <f t="shared" si="162"/>
        <v>65978547.82</v>
      </c>
      <c r="X231" s="354">
        <f t="shared" si="163"/>
        <v>7.0000000000000007E-2</v>
      </c>
      <c r="Y231" s="355">
        <f t="shared" si="164"/>
        <v>603.52</v>
      </c>
      <c r="Z231" s="333"/>
      <c r="AA231" s="348">
        <f t="shared" si="165"/>
        <v>-65971047.82</v>
      </c>
      <c r="AB231" s="349">
        <f t="shared" si="166"/>
        <v>8797.14</v>
      </c>
      <c r="AC231" s="350">
        <f t="shared" si="167"/>
        <v>0</v>
      </c>
      <c r="AD231" s="351">
        <f t="shared" si="168"/>
        <v>0</v>
      </c>
      <c r="AE231" s="174">
        <v>215</v>
      </c>
    </row>
    <row r="232" spans="1:31" ht="15">
      <c r="A232" s="173">
        <v>216</v>
      </c>
      <c r="B232" s="369">
        <f t="shared" si="145"/>
        <v>0</v>
      </c>
      <c r="C232" s="368">
        <f t="shared" si="146"/>
        <v>20</v>
      </c>
      <c r="D232" s="323"/>
      <c r="E232" s="366">
        <f t="shared" si="147"/>
        <v>0</v>
      </c>
      <c r="F232" s="367">
        <f t="shared" si="148"/>
        <v>4</v>
      </c>
      <c r="G232" s="368">
        <f t="shared" si="149"/>
        <v>821</v>
      </c>
      <c r="H232" s="323"/>
      <c r="I232" s="363">
        <f t="shared" si="150"/>
        <v>69041.899999999994</v>
      </c>
      <c r="J232" s="364">
        <f t="shared" si="151"/>
        <v>690.41899999999998</v>
      </c>
      <c r="K232" s="365">
        <f t="shared" si="152"/>
        <v>40746.736000000012</v>
      </c>
      <c r="L232" s="329"/>
      <c r="M232" s="356">
        <f t="shared" si="153"/>
        <v>8149348</v>
      </c>
      <c r="N232" s="356">
        <f t="shared" si="154"/>
        <v>407467.4</v>
      </c>
      <c r="O232" s="357">
        <f t="shared" si="155"/>
        <v>63054436.799999997</v>
      </c>
      <c r="P232" s="358">
        <f t="shared" si="156"/>
        <v>8407.2582399999992</v>
      </c>
      <c r="Q232" s="359">
        <f t="shared" si="157"/>
        <v>155</v>
      </c>
      <c r="R232" s="360">
        <f t="shared" si="158"/>
        <v>0.19</v>
      </c>
      <c r="S232" s="361">
        <f t="shared" si="159"/>
        <v>175</v>
      </c>
      <c r="T232" s="362">
        <f t="shared" si="160"/>
        <v>0.21</v>
      </c>
      <c r="U232" s="331"/>
      <c r="V232" s="352">
        <f t="shared" si="161"/>
        <v>4604381.17</v>
      </c>
      <c r="W232" s="353">
        <f t="shared" si="162"/>
        <v>67658817.969999999</v>
      </c>
      <c r="X232" s="354">
        <f t="shared" si="163"/>
        <v>7.0000000000000007E-2</v>
      </c>
      <c r="Y232" s="355">
        <f t="shared" si="164"/>
        <v>613.91999999999996</v>
      </c>
      <c r="Z232" s="333"/>
      <c r="AA232" s="348">
        <f t="shared" si="165"/>
        <v>-67651317.969999999</v>
      </c>
      <c r="AB232" s="349">
        <f t="shared" si="166"/>
        <v>9021.18</v>
      </c>
      <c r="AC232" s="350">
        <f t="shared" si="167"/>
        <v>0</v>
      </c>
      <c r="AD232" s="351">
        <f t="shared" si="168"/>
        <v>0</v>
      </c>
      <c r="AE232" s="174">
        <v>216</v>
      </c>
    </row>
    <row r="233" spans="1:31" ht="15">
      <c r="A233" s="173">
        <v>217</v>
      </c>
      <c r="B233" s="369">
        <f t="shared" si="145"/>
        <v>0</v>
      </c>
      <c r="C233" s="368">
        <f t="shared" si="146"/>
        <v>20</v>
      </c>
      <c r="D233" s="323"/>
      <c r="E233" s="366">
        <f t="shared" si="147"/>
        <v>0</v>
      </c>
      <c r="F233" s="367">
        <f t="shared" si="148"/>
        <v>4</v>
      </c>
      <c r="G233" s="368">
        <f t="shared" si="149"/>
        <v>825</v>
      </c>
      <c r="H233" s="323"/>
      <c r="I233" s="363">
        <f t="shared" si="150"/>
        <v>69631.899999999994</v>
      </c>
      <c r="J233" s="364">
        <f t="shared" si="151"/>
        <v>696.31899999999996</v>
      </c>
      <c r="K233" s="365">
        <f t="shared" si="152"/>
        <v>41443.055000000015</v>
      </c>
      <c r="L233" s="329"/>
      <c r="M233" s="356">
        <f t="shared" si="153"/>
        <v>8288612</v>
      </c>
      <c r="N233" s="356">
        <f t="shared" si="154"/>
        <v>414430.6</v>
      </c>
      <c r="O233" s="357">
        <f t="shared" si="155"/>
        <v>64684306.399999999</v>
      </c>
      <c r="P233" s="358">
        <f t="shared" si="156"/>
        <v>8624.5741866666667</v>
      </c>
      <c r="Q233" s="359">
        <f t="shared" si="157"/>
        <v>156</v>
      </c>
      <c r="R233" s="360">
        <f t="shared" si="158"/>
        <v>0.19</v>
      </c>
      <c r="S233" s="361">
        <f t="shared" si="159"/>
        <v>176</v>
      </c>
      <c r="T233" s="362">
        <f t="shared" si="160"/>
        <v>0.21</v>
      </c>
      <c r="U233" s="331"/>
      <c r="V233" s="352">
        <f t="shared" si="161"/>
        <v>4683065.22</v>
      </c>
      <c r="W233" s="353">
        <f t="shared" si="162"/>
        <v>69367371.620000005</v>
      </c>
      <c r="X233" s="354">
        <f t="shared" si="163"/>
        <v>7.0000000000000007E-2</v>
      </c>
      <c r="Y233" s="355">
        <f t="shared" si="164"/>
        <v>624.41</v>
      </c>
      <c r="Z233" s="333"/>
      <c r="AA233" s="348">
        <f t="shared" si="165"/>
        <v>-69359871.620000005</v>
      </c>
      <c r="AB233" s="349">
        <f t="shared" si="166"/>
        <v>9248.98</v>
      </c>
      <c r="AC233" s="350">
        <f t="shared" si="167"/>
        <v>0</v>
      </c>
      <c r="AD233" s="351">
        <f t="shared" si="168"/>
        <v>0</v>
      </c>
      <c r="AE233" s="174">
        <v>217</v>
      </c>
    </row>
    <row r="234" spans="1:31" ht="15">
      <c r="A234" s="173">
        <v>218</v>
      </c>
      <c r="B234" s="369">
        <f t="shared" si="145"/>
        <v>0</v>
      </c>
      <c r="C234" s="368">
        <f t="shared" si="146"/>
        <v>20</v>
      </c>
      <c r="D234" s="323"/>
      <c r="E234" s="366">
        <f t="shared" si="147"/>
        <v>0</v>
      </c>
      <c r="F234" s="367">
        <f t="shared" si="148"/>
        <v>4</v>
      </c>
      <c r="G234" s="368">
        <f t="shared" si="149"/>
        <v>829</v>
      </c>
      <c r="H234" s="323"/>
      <c r="I234" s="363">
        <f t="shared" si="150"/>
        <v>70221.899999999994</v>
      </c>
      <c r="J234" s="364">
        <f t="shared" si="151"/>
        <v>702.21900000000005</v>
      </c>
      <c r="K234" s="365">
        <f t="shared" si="152"/>
        <v>42145.274000000012</v>
      </c>
      <c r="L234" s="329"/>
      <c r="M234" s="356">
        <f t="shared" si="153"/>
        <v>8429054</v>
      </c>
      <c r="N234" s="356">
        <f t="shared" si="154"/>
        <v>421452.7</v>
      </c>
      <c r="O234" s="357">
        <f t="shared" si="155"/>
        <v>66342028.799999997</v>
      </c>
      <c r="P234" s="358">
        <f t="shared" si="156"/>
        <v>8845.6038399999998</v>
      </c>
      <c r="Q234" s="359">
        <f t="shared" si="157"/>
        <v>157</v>
      </c>
      <c r="R234" s="360">
        <f t="shared" si="158"/>
        <v>0.19</v>
      </c>
      <c r="S234" s="361">
        <f t="shared" si="159"/>
        <v>177</v>
      </c>
      <c r="T234" s="362">
        <f t="shared" si="160"/>
        <v>0.21</v>
      </c>
      <c r="U234" s="331"/>
      <c r="V234" s="352">
        <f t="shared" si="161"/>
        <v>4762415.96</v>
      </c>
      <c r="W234" s="353">
        <f t="shared" si="162"/>
        <v>71104444.760000005</v>
      </c>
      <c r="X234" s="354">
        <f t="shared" si="163"/>
        <v>7.0000000000000007E-2</v>
      </c>
      <c r="Y234" s="355">
        <f t="shared" si="164"/>
        <v>634.99</v>
      </c>
      <c r="Z234" s="333"/>
      <c r="AA234" s="348">
        <f t="shared" si="165"/>
        <v>-71096944.760000005</v>
      </c>
      <c r="AB234" s="349">
        <f t="shared" si="166"/>
        <v>9480.59</v>
      </c>
      <c r="AC234" s="350">
        <f t="shared" si="167"/>
        <v>0</v>
      </c>
      <c r="AD234" s="351">
        <f t="shared" si="168"/>
        <v>0</v>
      </c>
      <c r="AE234" s="174">
        <v>218</v>
      </c>
    </row>
    <row r="235" spans="1:31" ht="15">
      <c r="A235" s="173">
        <v>219</v>
      </c>
      <c r="B235" s="369">
        <f t="shared" si="145"/>
        <v>0</v>
      </c>
      <c r="C235" s="368">
        <f t="shared" si="146"/>
        <v>20</v>
      </c>
      <c r="D235" s="323"/>
      <c r="E235" s="366">
        <f t="shared" si="147"/>
        <v>0</v>
      </c>
      <c r="F235" s="367">
        <f t="shared" si="148"/>
        <v>4</v>
      </c>
      <c r="G235" s="368">
        <f t="shared" si="149"/>
        <v>833</v>
      </c>
      <c r="H235" s="323"/>
      <c r="I235" s="363">
        <f t="shared" si="150"/>
        <v>70811.899999999994</v>
      </c>
      <c r="J235" s="364">
        <f t="shared" si="151"/>
        <v>708.11900000000003</v>
      </c>
      <c r="K235" s="365">
        <f t="shared" si="152"/>
        <v>42853.393000000011</v>
      </c>
      <c r="L235" s="329"/>
      <c r="M235" s="356">
        <f t="shared" si="153"/>
        <v>8570678</v>
      </c>
      <c r="N235" s="356">
        <f t="shared" si="154"/>
        <v>428533.9</v>
      </c>
      <c r="O235" s="357">
        <f t="shared" si="155"/>
        <v>68027839.599999994</v>
      </c>
      <c r="P235" s="358">
        <f t="shared" si="156"/>
        <v>9070.3786133333324</v>
      </c>
      <c r="Q235" s="359">
        <f t="shared" si="157"/>
        <v>159</v>
      </c>
      <c r="R235" s="360">
        <f t="shared" si="158"/>
        <v>0.19</v>
      </c>
      <c r="S235" s="361">
        <f t="shared" si="159"/>
        <v>179</v>
      </c>
      <c r="T235" s="362">
        <f t="shared" si="160"/>
        <v>0.21</v>
      </c>
      <c r="U235" s="331"/>
      <c r="V235" s="352">
        <f t="shared" si="161"/>
        <v>4842433.41</v>
      </c>
      <c r="W235" s="353">
        <f t="shared" si="162"/>
        <v>72870273.010000005</v>
      </c>
      <c r="X235" s="354">
        <f t="shared" si="163"/>
        <v>7.0000000000000007E-2</v>
      </c>
      <c r="Y235" s="355">
        <f t="shared" si="164"/>
        <v>645.66</v>
      </c>
      <c r="Z235" s="333"/>
      <c r="AA235" s="348">
        <f t="shared" si="165"/>
        <v>-72862773.010000005</v>
      </c>
      <c r="AB235" s="349">
        <f t="shared" si="166"/>
        <v>9716.0400000000009</v>
      </c>
      <c r="AC235" s="350">
        <f t="shared" si="167"/>
        <v>0</v>
      </c>
      <c r="AD235" s="351">
        <f t="shared" si="168"/>
        <v>0</v>
      </c>
      <c r="AE235" s="174">
        <v>219</v>
      </c>
    </row>
    <row r="236" spans="1:31" ht="15">
      <c r="A236" s="173">
        <v>220</v>
      </c>
      <c r="B236" s="369">
        <f t="shared" si="145"/>
        <v>0</v>
      </c>
      <c r="C236" s="368">
        <f t="shared" si="146"/>
        <v>20</v>
      </c>
      <c r="D236" s="323"/>
      <c r="E236" s="366">
        <f t="shared" si="147"/>
        <v>0</v>
      </c>
      <c r="F236" s="367">
        <f t="shared" si="148"/>
        <v>4</v>
      </c>
      <c r="G236" s="368">
        <f t="shared" si="149"/>
        <v>837</v>
      </c>
      <c r="H236" s="323"/>
      <c r="I236" s="363">
        <f t="shared" si="150"/>
        <v>71401.899999999994</v>
      </c>
      <c r="J236" s="364">
        <f t="shared" si="151"/>
        <v>714.01900000000001</v>
      </c>
      <c r="K236" s="365">
        <f t="shared" si="152"/>
        <v>43567.412000000011</v>
      </c>
      <c r="L236" s="329"/>
      <c r="M236" s="356">
        <f t="shared" si="153"/>
        <v>8713482</v>
      </c>
      <c r="N236" s="356">
        <f t="shared" si="154"/>
        <v>435674.1</v>
      </c>
      <c r="O236" s="357">
        <f t="shared" si="155"/>
        <v>69741975.200000003</v>
      </c>
      <c r="P236" s="358">
        <f t="shared" si="156"/>
        <v>9298.9300266666669</v>
      </c>
      <c r="Q236" s="359">
        <f t="shared" si="157"/>
        <v>160</v>
      </c>
      <c r="R236" s="360">
        <f t="shared" si="158"/>
        <v>0.19</v>
      </c>
      <c r="S236" s="361">
        <f t="shared" si="159"/>
        <v>180</v>
      </c>
      <c r="T236" s="362">
        <f t="shared" si="160"/>
        <v>0.22</v>
      </c>
      <c r="U236" s="331"/>
      <c r="V236" s="352">
        <f t="shared" si="161"/>
        <v>4923117.5599999996</v>
      </c>
      <c r="W236" s="353">
        <f t="shared" si="162"/>
        <v>74665092.760000005</v>
      </c>
      <c r="X236" s="354">
        <f t="shared" si="163"/>
        <v>7.0000000000000007E-2</v>
      </c>
      <c r="Y236" s="355">
        <f t="shared" si="164"/>
        <v>656.42</v>
      </c>
      <c r="Z236" s="333"/>
      <c r="AA236" s="348">
        <f t="shared" si="165"/>
        <v>-74657592.760000005</v>
      </c>
      <c r="AB236" s="349">
        <f t="shared" si="166"/>
        <v>9955.35</v>
      </c>
      <c r="AC236" s="350">
        <f t="shared" si="167"/>
        <v>0</v>
      </c>
      <c r="AD236" s="351">
        <f t="shared" si="168"/>
        <v>0</v>
      </c>
      <c r="AE236" s="174">
        <v>220</v>
      </c>
    </row>
    <row r="237" spans="1:31" ht="15">
      <c r="A237" s="173">
        <v>221</v>
      </c>
      <c r="B237" s="369">
        <f t="shared" si="145"/>
        <v>0</v>
      </c>
      <c r="C237" s="368">
        <f t="shared" si="146"/>
        <v>20</v>
      </c>
      <c r="D237" s="323"/>
      <c r="E237" s="366">
        <f t="shared" si="147"/>
        <v>0</v>
      </c>
      <c r="F237" s="367">
        <f t="shared" si="148"/>
        <v>4</v>
      </c>
      <c r="G237" s="368">
        <f t="shared" si="149"/>
        <v>841</v>
      </c>
      <c r="H237" s="323"/>
      <c r="I237" s="363">
        <f t="shared" si="150"/>
        <v>71991.899999999994</v>
      </c>
      <c r="J237" s="364">
        <f t="shared" si="151"/>
        <v>719.91899999999998</v>
      </c>
      <c r="K237" s="365">
        <f t="shared" si="152"/>
        <v>44287.331000000013</v>
      </c>
      <c r="L237" s="329"/>
      <c r="M237" s="356">
        <f t="shared" si="153"/>
        <v>8857466</v>
      </c>
      <c r="N237" s="356">
        <f t="shared" si="154"/>
        <v>442873.3</v>
      </c>
      <c r="O237" s="357">
        <f t="shared" si="155"/>
        <v>71484671.599999994</v>
      </c>
      <c r="P237" s="358">
        <f t="shared" si="156"/>
        <v>9531.289546666665</v>
      </c>
      <c r="Q237" s="359">
        <f t="shared" si="157"/>
        <v>161</v>
      </c>
      <c r="R237" s="360">
        <f t="shared" si="158"/>
        <v>0.19</v>
      </c>
      <c r="S237" s="361">
        <f t="shared" si="159"/>
        <v>181</v>
      </c>
      <c r="T237" s="362">
        <f t="shared" si="160"/>
        <v>0.22</v>
      </c>
      <c r="U237" s="331"/>
      <c r="V237" s="352">
        <f t="shared" si="161"/>
        <v>5004468.4000000004</v>
      </c>
      <c r="W237" s="353">
        <f t="shared" si="162"/>
        <v>76489140</v>
      </c>
      <c r="X237" s="354">
        <f t="shared" si="163"/>
        <v>7.0000000000000007E-2</v>
      </c>
      <c r="Y237" s="355">
        <f t="shared" si="164"/>
        <v>667.26</v>
      </c>
      <c r="Z237" s="333"/>
      <c r="AA237" s="348">
        <f t="shared" si="165"/>
        <v>-76481640</v>
      </c>
      <c r="AB237" s="349">
        <f t="shared" si="166"/>
        <v>10198.549999999999</v>
      </c>
      <c r="AC237" s="350">
        <f t="shared" si="167"/>
        <v>0</v>
      </c>
      <c r="AD237" s="351">
        <f t="shared" si="168"/>
        <v>0</v>
      </c>
      <c r="AE237" s="174">
        <v>221</v>
      </c>
    </row>
    <row r="238" spans="1:31" ht="15">
      <c r="A238" s="173">
        <v>222</v>
      </c>
      <c r="B238" s="369">
        <f t="shared" si="145"/>
        <v>0</v>
      </c>
      <c r="C238" s="368">
        <f t="shared" si="146"/>
        <v>20</v>
      </c>
      <c r="D238" s="323"/>
      <c r="E238" s="366">
        <f t="shared" si="147"/>
        <v>0</v>
      </c>
      <c r="F238" s="367">
        <f t="shared" si="148"/>
        <v>4</v>
      </c>
      <c r="G238" s="368">
        <f t="shared" si="149"/>
        <v>845</v>
      </c>
      <c r="H238" s="323"/>
      <c r="I238" s="363">
        <f t="shared" si="150"/>
        <v>72581.899999999994</v>
      </c>
      <c r="J238" s="364">
        <f t="shared" si="151"/>
        <v>725.81899999999996</v>
      </c>
      <c r="K238" s="365">
        <f t="shared" si="152"/>
        <v>45013.150000000016</v>
      </c>
      <c r="L238" s="329"/>
      <c r="M238" s="356">
        <f t="shared" si="153"/>
        <v>9002630</v>
      </c>
      <c r="N238" s="356">
        <f t="shared" si="154"/>
        <v>450131.5</v>
      </c>
      <c r="O238" s="357">
        <f t="shared" si="155"/>
        <v>73256164.799999997</v>
      </c>
      <c r="P238" s="358">
        <f t="shared" si="156"/>
        <v>9767.4886399999996</v>
      </c>
      <c r="Q238" s="359">
        <f t="shared" si="157"/>
        <v>163</v>
      </c>
      <c r="R238" s="360">
        <f t="shared" si="158"/>
        <v>0.19</v>
      </c>
      <c r="S238" s="361">
        <f t="shared" si="159"/>
        <v>183</v>
      </c>
      <c r="T238" s="362">
        <f t="shared" si="160"/>
        <v>0.22</v>
      </c>
      <c r="U238" s="331"/>
      <c r="V238" s="352">
        <f t="shared" si="161"/>
        <v>5086485.95</v>
      </c>
      <c r="W238" s="353">
        <f t="shared" si="162"/>
        <v>78342650.75</v>
      </c>
      <c r="X238" s="354">
        <f t="shared" si="163"/>
        <v>7.0000000000000007E-2</v>
      </c>
      <c r="Y238" s="355">
        <f t="shared" si="164"/>
        <v>678.2</v>
      </c>
      <c r="Z238" s="333"/>
      <c r="AA238" s="348">
        <f t="shared" si="165"/>
        <v>-78335150.75</v>
      </c>
      <c r="AB238" s="349">
        <f t="shared" si="166"/>
        <v>10445.69</v>
      </c>
      <c r="AC238" s="350">
        <f t="shared" si="167"/>
        <v>0</v>
      </c>
      <c r="AD238" s="351">
        <f t="shared" si="168"/>
        <v>0</v>
      </c>
      <c r="AE238" s="174">
        <v>222</v>
      </c>
    </row>
    <row r="239" spans="1:31" ht="15">
      <c r="A239" s="173">
        <v>223</v>
      </c>
      <c r="B239" s="369">
        <f t="shared" si="145"/>
        <v>0</v>
      </c>
      <c r="C239" s="368">
        <f t="shared" si="146"/>
        <v>20</v>
      </c>
      <c r="D239" s="323"/>
      <c r="E239" s="366">
        <f t="shared" si="147"/>
        <v>0</v>
      </c>
      <c r="F239" s="367">
        <f t="shared" si="148"/>
        <v>4</v>
      </c>
      <c r="G239" s="368">
        <f t="shared" si="149"/>
        <v>849</v>
      </c>
      <c r="H239" s="323"/>
      <c r="I239" s="363">
        <f t="shared" si="150"/>
        <v>73171.899999999994</v>
      </c>
      <c r="J239" s="364">
        <f t="shared" si="151"/>
        <v>731.71900000000005</v>
      </c>
      <c r="K239" s="365">
        <f t="shared" si="152"/>
        <v>45744.869000000013</v>
      </c>
      <c r="L239" s="329"/>
      <c r="M239" s="356">
        <f t="shared" si="153"/>
        <v>9148974</v>
      </c>
      <c r="N239" s="356">
        <f t="shared" si="154"/>
        <v>457448.7</v>
      </c>
      <c r="O239" s="357">
        <f t="shared" si="155"/>
        <v>75056690.799999997</v>
      </c>
      <c r="P239" s="358">
        <f t="shared" si="156"/>
        <v>10007.558773333332</v>
      </c>
      <c r="Q239" s="359">
        <f t="shared" si="157"/>
        <v>164</v>
      </c>
      <c r="R239" s="360">
        <f t="shared" si="158"/>
        <v>0.19</v>
      </c>
      <c r="S239" s="361">
        <f t="shared" si="159"/>
        <v>184</v>
      </c>
      <c r="T239" s="362">
        <f t="shared" si="160"/>
        <v>0.22</v>
      </c>
      <c r="U239" s="331"/>
      <c r="V239" s="352">
        <f t="shared" si="161"/>
        <v>5169170.2</v>
      </c>
      <c r="W239" s="353">
        <f t="shared" si="162"/>
        <v>80225861</v>
      </c>
      <c r="X239" s="354">
        <f t="shared" si="163"/>
        <v>7.0000000000000007E-2</v>
      </c>
      <c r="Y239" s="355">
        <f t="shared" si="164"/>
        <v>689.22</v>
      </c>
      <c r="Z239" s="333"/>
      <c r="AA239" s="348">
        <f t="shared" si="165"/>
        <v>-80218361</v>
      </c>
      <c r="AB239" s="349">
        <f t="shared" si="166"/>
        <v>10696.78</v>
      </c>
      <c r="AC239" s="350">
        <f t="shared" si="167"/>
        <v>0</v>
      </c>
      <c r="AD239" s="351">
        <f t="shared" si="168"/>
        <v>0</v>
      </c>
      <c r="AE239" s="174">
        <v>223</v>
      </c>
    </row>
    <row r="240" spans="1:31" ht="15">
      <c r="A240" s="173">
        <v>224</v>
      </c>
      <c r="B240" s="369">
        <f t="shared" si="145"/>
        <v>0</v>
      </c>
      <c r="C240" s="368">
        <f t="shared" si="146"/>
        <v>20</v>
      </c>
      <c r="D240" s="323"/>
      <c r="E240" s="366">
        <f t="shared" si="147"/>
        <v>0</v>
      </c>
      <c r="F240" s="367">
        <f t="shared" si="148"/>
        <v>4</v>
      </c>
      <c r="G240" s="368">
        <f t="shared" si="149"/>
        <v>853</v>
      </c>
      <c r="H240" s="323"/>
      <c r="I240" s="363">
        <f t="shared" si="150"/>
        <v>73761.899999999994</v>
      </c>
      <c r="J240" s="364">
        <f t="shared" si="151"/>
        <v>737.61900000000003</v>
      </c>
      <c r="K240" s="365">
        <f t="shared" si="152"/>
        <v>46482.488000000012</v>
      </c>
      <c r="L240" s="329"/>
      <c r="M240" s="356">
        <f t="shared" si="153"/>
        <v>9296498</v>
      </c>
      <c r="N240" s="356">
        <f t="shared" si="154"/>
        <v>464824.9</v>
      </c>
      <c r="O240" s="357">
        <f t="shared" si="155"/>
        <v>76886485.599999994</v>
      </c>
      <c r="P240" s="358">
        <f t="shared" si="156"/>
        <v>10251.531413333332</v>
      </c>
      <c r="Q240" s="359">
        <f t="shared" si="157"/>
        <v>165</v>
      </c>
      <c r="R240" s="360">
        <f t="shared" si="158"/>
        <v>0.19</v>
      </c>
      <c r="S240" s="361">
        <f t="shared" si="159"/>
        <v>185</v>
      </c>
      <c r="T240" s="362">
        <f t="shared" si="160"/>
        <v>0.22</v>
      </c>
      <c r="U240" s="331"/>
      <c r="V240" s="352">
        <f t="shared" si="161"/>
        <v>5252521.1399999997</v>
      </c>
      <c r="W240" s="353">
        <f t="shared" si="162"/>
        <v>82139006.739999995</v>
      </c>
      <c r="X240" s="354">
        <f t="shared" si="163"/>
        <v>7.0000000000000007E-2</v>
      </c>
      <c r="Y240" s="355">
        <f t="shared" si="164"/>
        <v>700.34</v>
      </c>
      <c r="Z240" s="333"/>
      <c r="AA240" s="348">
        <f t="shared" si="165"/>
        <v>-82131506.739999995</v>
      </c>
      <c r="AB240" s="349">
        <f t="shared" si="166"/>
        <v>10951.87</v>
      </c>
      <c r="AC240" s="350">
        <f t="shared" si="167"/>
        <v>0</v>
      </c>
      <c r="AD240" s="351">
        <f t="shared" si="168"/>
        <v>0</v>
      </c>
      <c r="AE240" s="174">
        <v>224</v>
      </c>
    </row>
    <row r="241" spans="1:31" ht="15">
      <c r="A241" s="173">
        <v>225</v>
      </c>
      <c r="B241" s="369">
        <f t="shared" si="145"/>
        <v>0</v>
      </c>
      <c r="C241" s="368">
        <f t="shared" si="146"/>
        <v>20</v>
      </c>
      <c r="D241" s="323"/>
      <c r="E241" s="366">
        <f t="shared" si="147"/>
        <v>0</v>
      </c>
      <c r="F241" s="367">
        <f t="shared" si="148"/>
        <v>4</v>
      </c>
      <c r="G241" s="368">
        <f t="shared" si="149"/>
        <v>857</v>
      </c>
      <c r="H241" s="323"/>
      <c r="I241" s="363">
        <f t="shared" si="150"/>
        <v>74351.899999999994</v>
      </c>
      <c r="J241" s="364">
        <f t="shared" si="151"/>
        <v>743.51900000000001</v>
      </c>
      <c r="K241" s="365">
        <f t="shared" si="152"/>
        <v>47226.007000000012</v>
      </c>
      <c r="L241" s="329"/>
      <c r="M241" s="356">
        <f t="shared" si="153"/>
        <v>9445202</v>
      </c>
      <c r="N241" s="356">
        <f t="shared" si="154"/>
        <v>472260.1</v>
      </c>
      <c r="O241" s="357">
        <f t="shared" si="155"/>
        <v>78745785.200000003</v>
      </c>
      <c r="P241" s="358">
        <f t="shared" si="156"/>
        <v>10499.438026666667</v>
      </c>
      <c r="Q241" s="359">
        <f t="shared" si="157"/>
        <v>167</v>
      </c>
      <c r="R241" s="360">
        <f t="shared" si="158"/>
        <v>0.19</v>
      </c>
      <c r="S241" s="361">
        <f t="shared" si="159"/>
        <v>187</v>
      </c>
      <c r="T241" s="362">
        <f t="shared" si="160"/>
        <v>0.22</v>
      </c>
      <c r="U241" s="331"/>
      <c r="V241" s="352">
        <f t="shared" si="161"/>
        <v>5336538.79</v>
      </c>
      <c r="W241" s="353">
        <f t="shared" si="162"/>
        <v>84082323.989999995</v>
      </c>
      <c r="X241" s="354">
        <f t="shared" si="163"/>
        <v>7.0000000000000007E-2</v>
      </c>
      <c r="Y241" s="355">
        <f t="shared" si="164"/>
        <v>711.54</v>
      </c>
      <c r="Z241" s="333"/>
      <c r="AA241" s="348">
        <f t="shared" si="165"/>
        <v>-84074823.989999995</v>
      </c>
      <c r="AB241" s="349">
        <f t="shared" si="166"/>
        <v>11210.98</v>
      </c>
      <c r="AC241" s="350">
        <f t="shared" si="167"/>
        <v>0</v>
      </c>
      <c r="AD241" s="351">
        <f t="shared" si="168"/>
        <v>0</v>
      </c>
      <c r="AE241" s="174">
        <v>225</v>
      </c>
    </row>
    <row r="242" spans="1:31" ht="15">
      <c r="A242" s="173">
        <v>226</v>
      </c>
      <c r="B242" s="369">
        <f t="shared" si="145"/>
        <v>0</v>
      </c>
      <c r="C242" s="368">
        <f t="shared" si="146"/>
        <v>20</v>
      </c>
      <c r="D242" s="323"/>
      <c r="E242" s="366">
        <f t="shared" si="147"/>
        <v>0</v>
      </c>
      <c r="F242" s="367">
        <f t="shared" si="148"/>
        <v>4</v>
      </c>
      <c r="G242" s="368">
        <f t="shared" si="149"/>
        <v>861</v>
      </c>
      <c r="H242" s="323"/>
      <c r="I242" s="363">
        <f t="shared" si="150"/>
        <v>74941.899999999994</v>
      </c>
      <c r="J242" s="364">
        <f t="shared" si="151"/>
        <v>749.41899999999998</v>
      </c>
      <c r="K242" s="365">
        <f t="shared" si="152"/>
        <v>47975.426000000014</v>
      </c>
      <c r="L242" s="329"/>
      <c r="M242" s="356">
        <f t="shared" si="153"/>
        <v>9595086</v>
      </c>
      <c r="N242" s="356">
        <f t="shared" si="154"/>
        <v>479754.3</v>
      </c>
      <c r="O242" s="357">
        <f t="shared" si="155"/>
        <v>80634825.599999994</v>
      </c>
      <c r="P242" s="358">
        <f t="shared" si="156"/>
        <v>10751.310079999999</v>
      </c>
      <c r="Q242" s="359">
        <f t="shared" si="157"/>
        <v>168</v>
      </c>
      <c r="R242" s="360">
        <f t="shared" si="158"/>
        <v>0.2</v>
      </c>
      <c r="S242" s="361">
        <f t="shared" si="159"/>
        <v>188</v>
      </c>
      <c r="T242" s="362">
        <f t="shared" si="160"/>
        <v>0.22</v>
      </c>
      <c r="U242" s="331"/>
      <c r="V242" s="352">
        <f t="shared" si="161"/>
        <v>5421223.1399999997</v>
      </c>
      <c r="W242" s="353">
        <f t="shared" si="162"/>
        <v>86056048.739999995</v>
      </c>
      <c r="X242" s="354">
        <f t="shared" si="163"/>
        <v>7.0000000000000007E-2</v>
      </c>
      <c r="Y242" s="355">
        <f t="shared" si="164"/>
        <v>722.83</v>
      </c>
      <c r="Z242" s="333"/>
      <c r="AA242" s="348">
        <f t="shared" si="165"/>
        <v>-86048548.739999995</v>
      </c>
      <c r="AB242" s="349">
        <f t="shared" si="166"/>
        <v>11474.14</v>
      </c>
      <c r="AC242" s="350">
        <f t="shared" si="167"/>
        <v>0</v>
      </c>
      <c r="AD242" s="351">
        <f t="shared" si="168"/>
        <v>0</v>
      </c>
      <c r="AE242" s="174">
        <v>226</v>
      </c>
    </row>
    <row r="243" spans="1:31" ht="15">
      <c r="A243" s="173">
        <v>227</v>
      </c>
      <c r="B243" s="369">
        <f t="shared" si="145"/>
        <v>0</v>
      </c>
      <c r="C243" s="368">
        <f t="shared" si="146"/>
        <v>20</v>
      </c>
      <c r="D243" s="323"/>
      <c r="E243" s="366">
        <f t="shared" si="147"/>
        <v>0</v>
      </c>
      <c r="F243" s="367">
        <f t="shared" si="148"/>
        <v>4</v>
      </c>
      <c r="G243" s="368">
        <f t="shared" si="149"/>
        <v>865</v>
      </c>
      <c r="H243" s="323"/>
      <c r="I243" s="363">
        <f t="shared" si="150"/>
        <v>75531.899999999994</v>
      </c>
      <c r="J243" s="364">
        <f t="shared" si="151"/>
        <v>755.31899999999996</v>
      </c>
      <c r="K243" s="365">
        <f t="shared" si="152"/>
        <v>48730.745000000017</v>
      </c>
      <c r="L243" s="329"/>
      <c r="M243" s="356">
        <f t="shared" si="153"/>
        <v>9746150</v>
      </c>
      <c r="N243" s="356">
        <f t="shared" si="154"/>
        <v>487307.5</v>
      </c>
      <c r="O243" s="357">
        <f t="shared" si="155"/>
        <v>82553842.799999997</v>
      </c>
      <c r="P243" s="358">
        <f t="shared" si="156"/>
        <v>11007.179039999999</v>
      </c>
      <c r="Q243" s="359">
        <f t="shared" si="157"/>
        <v>169</v>
      </c>
      <c r="R243" s="360">
        <f t="shared" si="158"/>
        <v>0.2</v>
      </c>
      <c r="S243" s="361">
        <f t="shared" si="159"/>
        <v>189</v>
      </c>
      <c r="T243" s="362">
        <f t="shared" si="160"/>
        <v>0.22</v>
      </c>
      <c r="U243" s="331"/>
      <c r="V243" s="352">
        <f t="shared" si="161"/>
        <v>5506574.1900000004</v>
      </c>
      <c r="W243" s="353">
        <f t="shared" si="162"/>
        <v>88060416.989999995</v>
      </c>
      <c r="X243" s="354">
        <f t="shared" si="163"/>
        <v>7.0000000000000007E-2</v>
      </c>
      <c r="Y243" s="355">
        <f t="shared" si="164"/>
        <v>734.21</v>
      </c>
      <c r="Z243" s="333"/>
      <c r="AA243" s="348">
        <f t="shared" si="165"/>
        <v>-88052916.989999995</v>
      </c>
      <c r="AB243" s="349">
        <f t="shared" si="166"/>
        <v>11741.39</v>
      </c>
      <c r="AC243" s="350">
        <f t="shared" si="167"/>
        <v>0</v>
      </c>
      <c r="AD243" s="351">
        <f t="shared" si="168"/>
        <v>0</v>
      </c>
      <c r="AE243" s="174">
        <v>227</v>
      </c>
    </row>
    <row r="244" spans="1:31" ht="15">
      <c r="A244" s="173">
        <v>228</v>
      </c>
      <c r="B244" s="369">
        <f t="shared" si="145"/>
        <v>0</v>
      </c>
      <c r="C244" s="368">
        <f t="shared" si="146"/>
        <v>20</v>
      </c>
      <c r="D244" s="323"/>
      <c r="E244" s="366">
        <f t="shared" si="147"/>
        <v>0</v>
      </c>
      <c r="F244" s="367">
        <f t="shared" si="148"/>
        <v>4</v>
      </c>
      <c r="G244" s="368">
        <f t="shared" si="149"/>
        <v>869</v>
      </c>
      <c r="H244" s="323"/>
      <c r="I244" s="363">
        <f t="shared" si="150"/>
        <v>76121.899999999994</v>
      </c>
      <c r="J244" s="364">
        <f t="shared" si="151"/>
        <v>761.21900000000005</v>
      </c>
      <c r="K244" s="365">
        <f t="shared" si="152"/>
        <v>49491.964000000014</v>
      </c>
      <c r="L244" s="329"/>
      <c r="M244" s="356">
        <f t="shared" si="153"/>
        <v>9898392</v>
      </c>
      <c r="N244" s="356">
        <f t="shared" si="154"/>
        <v>494919.6</v>
      </c>
      <c r="O244" s="357">
        <f t="shared" si="155"/>
        <v>84503072.799999997</v>
      </c>
      <c r="P244" s="358">
        <f t="shared" si="156"/>
        <v>11267.076373333333</v>
      </c>
      <c r="Q244" s="359">
        <f t="shared" si="157"/>
        <v>171</v>
      </c>
      <c r="R244" s="360">
        <f t="shared" si="158"/>
        <v>0.2</v>
      </c>
      <c r="S244" s="361">
        <f t="shared" si="159"/>
        <v>191</v>
      </c>
      <c r="T244" s="362">
        <f t="shared" si="160"/>
        <v>0.22</v>
      </c>
      <c r="U244" s="331"/>
      <c r="V244" s="352">
        <f t="shared" si="161"/>
        <v>5592591.9299999997</v>
      </c>
      <c r="W244" s="353">
        <f t="shared" si="162"/>
        <v>90095664.730000004</v>
      </c>
      <c r="X244" s="354">
        <f t="shared" si="163"/>
        <v>7.0000000000000007E-2</v>
      </c>
      <c r="Y244" s="355">
        <f t="shared" si="164"/>
        <v>745.68</v>
      </c>
      <c r="Z244" s="333"/>
      <c r="AA244" s="348">
        <f t="shared" si="165"/>
        <v>-90088164.730000004</v>
      </c>
      <c r="AB244" s="349">
        <f t="shared" si="166"/>
        <v>12012.76</v>
      </c>
      <c r="AC244" s="350">
        <f t="shared" si="167"/>
        <v>0</v>
      </c>
      <c r="AD244" s="351">
        <f t="shared" si="168"/>
        <v>0</v>
      </c>
      <c r="AE244" s="174">
        <v>228</v>
      </c>
    </row>
    <row r="245" spans="1:31" ht="15">
      <c r="A245" s="173">
        <v>229</v>
      </c>
      <c r="B245" s="369">
        <f t="shared" ref="B245:B308" si="169">IF(AND($A245&gt;=C$9,C$9&gt;0),0,IF(AND($A245&gt;=C$6,C$6&gt;0),C$7,0))</f>
        <v>0</v>
      </c>
      <c r="C245" s="368">
        <f t="shared" ref="C245:C308" si="170">IF(AND($A245&gt;=C$9,C$9&gt;0),C$10,C244+B245)</f>
        <v>20</v>
      </c>
      <c r="D245" s="323"/>
      <c r="E245" s="366">
        <f t="shared" ref="E245:E308" si="171">IF(OR($A245&lt;2,AND(G$12&gt;0,$A245&gt;G$12)),0,IF(AND($A245&gt;=G$9,G$9&gt;0),G$10,IF(AND($A245&gt;=G$6,G$6&gt;0),G$7,0)))</f>
        <v>0</v>
      </c>
      <c r="F245" s="367">
        <f t="shared" ref="F245:F308" si="172">F244+E245</f>
        <v>4</v>
      </c>
      <c r="G245" s="368">
        <f t="shared" ref="G245:G308" si="173">G244+F245</f>
        <v>873</v>
      </c>
      <c r="H245" s="323"/>
      <c r="I245" s="363">
        <f t="shared" ref="I245:I308" si="174">IF(($A245&lt;K$4),1,IF(AND($A245&gt;K$12,K$12&gt;0),I244,IF(AND($A245&gt;=K$9,K$9&gt;0),ROUND(I244+K$10,4),IF(AND($A245&gt;=K$6,K$6&gt;0),ROUND(I244+K$7,4),K$3))))</f>
        <v>76711.899999999994</v>
      </c>
      <c r="J245" s="364">
        <f t="shared" ref="J245:J308" si="175">IF($A245&lt;K$4, K$2, IF(K$1=0,IF(K$13&gt;0,IF(K$2*K$13&lt;ROUND(J244*I245, 3),K$2*K$13,ROUND(J244*I245, 3)),ROUND(J244*I245, 3)),IF(K$13&gt;0,IF(K$2*K$13&lt;ROUND(K$2*I245, 3),K$2*K$13,ROUND(K$2*I245, 3)),ROUND(K$2*I245, 3))))</f>
        <v>767.11900000000003</v>
      </c>
      <c r="K245" s="365">
        <f t="shared" ref="K245:K308" si="176">K244+J245</f>
        <v>50259.083000000013</v>
      </c>
      <c r="L245" s="329"/>
      <c r="M245" s="356">
        <f t="shared" ref="M245:M308" si="177">ROUND(C245*N245-K245*$O$6,2)</f>
        <v>10051816</v>
      </c>
      <c r="N245" s="356">
        <f t="shared" ref="N245:N308" si="178">ROUND(ROUND(K245,2)*$O$4,2)</f>
        <v>502590.8</v>
      </c>
      <c r="O245" s="357">
        <f t="shared" ref="O245:O308" si="179">ROUND((ROUND(K244,2)*(G245-G244)*$O$4+O244+J245*$O$6),2)</f>
        <v>86482751.200000003</v>
      </c>
      <c r="P245" s="358">
        <f t="shared" ref="P245:P308" si="180">O245/$O$10</f>
        <v>11531.033493333334</v>
      </c>
      <c r="Q245" s="359">
        <f t="shared" ref="Q245:Q308" si="181">ROUND(O245/N245,0)</f>
        <v>172</v>
      </c>
      <c r="R245" s="360">
        <f t="shared" ref="R245:R308" si="182">ROUND(Q245/G245,2)</f>
        <v>0.2</v>
      </c>
      <c r="S245" s="361">
        <f t="shared" ref="S245:S308" si="183">Q245+C245</f>
        <v>192</v>
      </c>
      <c r="T245" s="362">
        <f t="shared" ref="T245:T308" si="184">ROUND(S245/G245,2)</f>
        <v>0.22</v>
      </c>
      <c r="U245" s="331"/>
      <c r="V245" s="352">
        <f t="shared" ref="V245:V308" si="185">ROUND(K245*$O$7,2)</f>
        <v>5679276.3799999999</v>
      </c>
      <c r="W245" s="353">
        <f t="shared" ref="W245:W308" si="186">ROUND(O245+V245,2)</f>
        <v>92162027.579999998</v>
      </c>
      <c r="X245" s="354">
        <f t="shared" ref="X245:X308" si="187">IF(O245&gt;0,ROUND(V245/O245,2),0)</f>
        <v>7.0000000000000007E-2</v>
      </c>
      <c r="Y245" s="355">
        <f t="shared" ref="Y245:Y308" si="188">IF($O$10&gt;0,ROUND(V245/$O$10,2),0)</f>
        <v>757.24</v>
      </c>
      <c r="Z245" s="333"/>
      <c r="AA245" s="348">
        <f t="shared" ref="AA245:AA308" si="189">IF($O$10&gt;0,ROUND($O$10-W245,2),0)</f>
        <v>-92154527.579999998</v>
      </c>
      <c r="AB245" s="349">
        <f t="shared" ref="AB245:AB308" si="190">IF($O$10&gt;0,ROUND(W245/$O$10,2),0)</f>
        <v>12288.27</v>
      </c>
      <c r="AC245" s="350">
        <f t="shared" ref="AC245:AC308" si="191">IF(AND(AA245&gt;0,$O$4&gt;0),($O$10-O245-V245*$O$8)/N245,0)</f>
        <v>0</v>
      </c>
      <c r="AD245" s="351">
        <f t="shared" ref="AD245:AD308" si="192">IF(AC245&gt;0,AC245+G245,0)</f>
        <v>0</v>
      </c>
      <c r="AE245" s="174">
        <v>229</v>
      </c>
    </row>
    <row r="246" spans="1:31" ht="15">
      <c r="A246" s="173">
        <v>230</v>
      </c>
      <c r="B246" s="369">
        <f t="shared" si="169"/>
        <v>0</v>
      </c>
      <c r="C246" s="368">
        <f t="shared" si="170"/>
        <v>20</v>
      </c>
      <c r="D246" s="323"/>
      <c r="E246" s="366">
        <f t="shared" si="171"/>
        <v>0</v>
      </c>
      <c r="F246" s="367">
        <f t="shared" si="172"/>
        <v>4</v>
      </c>
      <c r="G246" s="368">
        <f t="shared" si="173"/>
        <v>877</v>
      </c>
      <c r="H246" s="323"/>
      <c r="I246" s="363">
        <f t="shared" si="174"/>
        <v>77301.899999999994</v>
      </c>
      <c r="J246" s="364">
        <f t="shared" si="175"/>
        <v>773.01900000000001</v>
      </c>
      <c r="K246" s="365">
        <f t="shared" si="176"/>
        <v>51032.102000000014</v>
      </c>
      <c r="L246" s="329"/>
      <c r="M246" s="356">
        <f t="shared" si="177"/>
        <v>10206420</v>
      </c>
      <c r="N246" s="356">
        <f t="shared" si="178"/>
        <v>510321</v>
      </c>
      <c r="O246" s="357">
        <f t="shared" si="179"/>
        <v>88493114.400000006</v>
      </c>
      <c r="P246" s="358">
        <f t="shared" si="180"/>
        <v>11799.081920000001</v>
      </c>
      <c r="Q246" s="359">
        <f t="shared" si="181"/>
        <v>173</v>
      </c>
      <c r="R246" s="360">
        <f t="shared" si="182"/>
        <v>0.2</v>
      </c>
      <c r="S246" s="361">
        <f t="shared" si="183"/>
        <v>193</v>
      </c>
      <c r="T246" s="362">
        <f t="shared" si="184"/>
        <v>0.22</v>
      </c>
      <c r="U246" s="331"/>
      <c r="V246" s="352">
        <f t="shared" si="185"/>
        <v>5766627.5300000003</v>
      </c>
      <c r="W246" s="353">
        <f t="shared" si="186"/>
        <v>94259741.930000007</v>
      </c>
      <c r="X246" s="354">
        <f t="shared" si="187"/>
        <v>7.0000000000000007E-2</v>
      </c>
      <c r="Y246" s="355">
        <f t="shared" si="188"/>
        <v>768.88</v>
      </c>
      <c r="Z246" s="333"/>
      <c r="AA246" s="348">
        <f t="shared" si="189"/>
        <v>-94252241.930000007</v>
      </c>
      <c r="AB246" s="349">
        <f t="shared" si="190"/>
        <v>12567.97</v>
      </c>
      <c r="AC246" s="350">
        <f t="shared" si="191"/>
        <v>0</v>
      </c>
      <c r="AD246" s="351">
        <f t="shared" si="192"/>
        <v>0</v>
      </c>
      <c r="AE246" s="174">
        <v>230</v>
      </c>
    </row>
    <row r="247" spans="1:31" ht="15">
      <c r="A247" s="173">
        <v>231</v>
      </c>
      <c r="B247" s="369">
        <f t="shared" si="169"/>
        <v>0</v>
      </c>
      <c r="C247" s="368">
        <f t="shared" si="170"/>
        <v>20</v>
      </c>
      <c r="D247" s="323"/>
      <c r="E247" s="366">
        <f t="shared" si="171"/>
        <v>0</v>
      </c>
      <c r="F247" s="367">
        <f t="shared" si="172"/>
        <v>4</v>
      </c>
      <c r="G247" s="368">
        <f t="shared" si="173"/>
        <v>881</v>
      </c>
      <c r="H247" s="323"/>
      <c r="I247" s="363">
        <f t="shared" si="174"/>
        <v>77891.899999999994</v>
      </c>
      <c r="J247" s="364">
        <f t="shared" si="175"/>
        <v>778.91899999999998</v>
      </c>
      <c r="K247" s="365">
        <f t="shared" si="176"/>
        <v>51811.021000000015</v>
      </c>
      <c r="L247" s="329"/>
      <c r="M247" s="356">
        <f t="shared" si="177"/>
        <v>10362204</v>
      </c>
      <c r="N247" s="356">
        <f t="shared" si="178"/>
        <v>518110.2</v>
      </c>
      <c r="O247" s="357">
        <f t="shared" si="179"/>
        <v>90534398.400000006</v>
      </c>
      <c r="P247" s="358">
        <f t="shared" si="180"/>
        <v>12071.253120000001</v>
      </c>
      <c r="Q247" s="359">
        <f t="shared" si="181"/>
        <v>175</v>
      </c>
      <c r="R247" s="360">
        <f t="shared" si="182"/>
        <v>0.2</v>
      </c>
      <c r="S247" s="361">
        <f t="shared" si="183"/>
        <v>195</v>
      </c>
      <c r="T247" s="362">
        <f t="shared" si="184"/>
        <v>0.22</v>
      </c>
      <c r="U247" s="331"/>
      <c r="V247" s="352">
        <f t="shared" si="185"/>
        <v>5854645.3700000001</v>
      </c>
      <c r="W247" s="353">
        <f t="shared" si="186"/>
        <v>96389043.769999996</v>
      </c>
      <c r="X247" s="354">
        <f t="shared" si="187"/>
        <v>0.06</v>
      </c>
      <c r="Y247" s="355">
        <f t="shared" si="188"/>
        <v>780.62</v>
      </c>
      <c r="Z247" s="333"/>
      <c r="AA247" s="348">
        <f t="shared" si="189"/>
        <v>-96381543.769999996</v>
      </c>
      <c r="AB247" s="349">
        <f t="shared" si="190"/>
        <v>12851.87</v>
      </c>
      <c r="AC247" s="350">
        <f t="shared" si="191"/>
        <v>0</v>
      </c>
      <c r="AD247" s="351">
        <f t="shared" si="192"/>
        <v>0</v>
      </c>
      <c r="AE247" s="174">
        <v>231</v>
      </c>
    </row>
    <row r="248" spans="1:31" ht="15">
      <c r="A248" s="173">
        <v>232</v>
      </c>
      <c r="B248" s="369">
        <f t="shared" si="169"/>
        <v>0</v>
      </c>
      <c r="C248" s="368">
        <f t="shared" si="170"/>
        <v>20</v>
      </c>
      <c r="D248" s="323"/>
      <c r="E248" s="366">
        <f t="shared" si="171"/>
        <v>0</v>
      </c>
      <c r="F248" s="367">
        <f t="shared" si="172"/>
        <v>4</v>
      </c>
      <c r="G248" s="368">
        <f t="shared" si="173"/>
        <v>885</v>
      </c>
      <c r="H248" s="323"/>
      <c r="I248" s="363">
        <f t="shared" si="174"/>
        <v>78481.899999999994</v>
      </c>
      <c r="J248" s="364">
        <f t="shared" si="175"/>
        <v>784.81899999999996</v>
      </c>
      <c r="K248" s="365">
        <f t="shared" si="176"/>
        <v>52595.840000000018</v>
      </c>
      <c r="L248" s="329"/>
      <c r="M248" s="356">
        <f t="shared" si="177"/>
        <v>10519168</v>
      </c>
      <c r="N248" s="356">
        <f t="shared" si="178"/>
        <v>525958.40000000002</v>
      </c>
      <c r="O248" s="357">
        <f t="shared" si="179"/>
        <v>92606839.200000003</v>
      </c>
      <c r="P248" s="358">
        <f t="shared" si="180"/>
        <v>12347.57856</v>
      </c>
      <c r="Q248" s="359">
        <f t="shared" si="181"/>
        <v>176</v>
      </c>
      <c r="R248" s="360">
        <f t="shared" si="182"/>
        <v>0.2</v>
      </c>
      <c r="S248" s="361">
        <f t="shared" si="183"/>
        <v>196</v>
      </c>
      <c r="T248" s="362">
        <f t="shared" si="184"/>
        <v>0.22</v>
      </c>
      <c r="U248" s="331"/>
      <c r="V248" s="352">
        <f t="shared" si="185"/>
        <v>5943329.9199999999</v>
      </c>
      <c r="W248" s="353">
        <f t="shared" si="186"/>
        <v>98550169.120000005</v>
      </c>
      <c r="X248" s="354">
        <f t="shared" si="187"/>
        <v>0.06</v>
      </c>
      <c r="Y248" s="355">
        <f t="shared" si="188"/>
        <v>792.44</v>
      </c>
      <c r="Z248" s="333"/>
      <c r="AA248" s="348">
        <f t="shared" si="189"/>
        <v>-98542669.120000005</v>
      </c>
      <c r="AB248" s="349">
        <f t="shared" si="190"/>
        <v>13140.02</v>
      </c>
      <c r="AC248" s="350">
        <f t="shared" si="191"/>
        <v>0</v>
      </c>
      <c r="AD248" s="351">
        <f t="shared" si="192"/>
        <v>0</v>
      </c>
      <c r="AE248" s="174">
        <v>232</v>
      </c>
    </row>
    <row r="249" spans="1:31" ht="15">
      <c r="A249" s="173">
        <v>233</v>
      </c>
      <c r="B249" s="369">
        <f t="shared" si="169"/>
        <v>0</v>
      </c>
      <c r="C249" s="368">
        <f t="shared" si="170"/>
        <v>20</v>
      </c>
      <c r="D249" s="323"/>
      <c r="E249" s="366">
        <f t="shared" si="171"/>
        <v>0</v>
      </c>
      <c r="F249" s="367">
        <f t="shared" si="172"/>
        <v>4</v>
      </c>
      <c r="G249" s="368">
        <f t="shared" si="173"/>
        <v>889</v>
      </c>
      <c r="H249" s="323"/>
      <c r="I249" s="363">
        <f t="shared" si="174"/>
        <v>79071.899999999994</v>
      </c>
      <c r="J249" s="364">
        <f t="shared" si="175"/>
        <v>790.71900000000005</v>
      </c>
      <c r="K249" s="365">
        <f t="shared" si="176"/>
        <v>53386.559000000016</v>
      </c>
      <c r="L249" s="329"/>
      <c r="M249" s="356">
        <f t="shared" si="177"/>
        <v>10677312</v>
      </c>
      <c r="N249" s="356">
        <f t="shared" si="178"/>
        <v>533865.6</v>
      </c>
      <c r="O249" s="357">
        <f t="shared" si="179"/>
        <v>94710672.799999997</v>
      </c>
      <c r="P249" s="358">
        <f t="shared" si="180"/>
        <v>12628.089706666666</v>
      </c>
      <c r="Q249" s="359">
        <f t="shared" si="181"/>
        <v>177</v>
      </c>
      <c r="R249" s="360">
        <f t="shared" si="182"/>
        <v>0.2</v>
      </c>
      <c r="S249" s="361">
        <f t="shared" si="183"/>
        <v>197</v>
      </c>
      <c r="T249" s="362">
        <f t="shared" si="184"/>
        <v>0.22</v>
      </c>
      <c r="U249" s="331"/>
      <c r="V249" s="352">
        <f t="shared" si="185"/>
        <v>6032681.1699999999</v>
      </c>
      <c r="W249" s="353">
        <f t="shared" si="186"/>
        <v>100743353.97</v>
      </c>
      <c r="X249" s="354">
        <f t="shared" si="187"/>
        <v>0.06</v>
      </c>
      <c r="Y249" s="355">
        <f t="shared" si="188"/>
        <v>804.36</v>
      </c>
      <c r="Z249" s="333"/>
      <c r="AA249" s="348">
        <f t="shared" si="189"/>
        <v>-100735853.97</v>
      </c>
      <c r="AB249" s="349">
        <f t="shared" si="190"/>
        <v>13432.45</v>
      </c>
      <c r="AC249" s="350">
        <f t="shared" si="191"/>
        <v>0</v>
      </c>
      <c r="AD249" s="351">
        <f t="shared" si="192"/>
        <v>0</v>
      </c>
      <c r="AE249" s="174">
        <v>233</v>
      </c>
    </row>
    <row r="250" spans="1:31" ht="15">
      <c r="A250" s="173">
        <v>234</v>
      </c>
      <c r="B250" s="369">
        <f t="shared" si="169"/>
        <v>0</v>
      </c>
      <c r="C250" s="368">
        <f t="shared" si="170"/>
        <v>20</v>
      </c>
      <c r="D250" s="323"/>
      <c r="E250" s="366">
        <f t="shared" si="171"/>
        <v>0</v>
      </c>
      <c r="F250" s="367">
        <f t="shared" si="172"/>
        <v>4</v>
      </c>
      <c r="G250" s="368">
        <f t="shared" si="173"/>
        <v>893</v>
      </c>
      <c r="H250" s="323"/>
      <c r="I250" s="363">
        <f t="shared" si="174"/>
        <v>79661.899999999994</v>
      </c>
      <c r="J250" s="364">
        <f t="shared" si="175"/>
        <v>796.61900000000003</v>
      </c>
      <c r="K250" s="365">
        <f t="shared" si="176"/>
        <v>54183.178000000014</v>
      </c>
      <c r="L250" s="329"/>
      <c r="M250" s="356">
        <f t="shared" si="177"/>
        <v>10836636</v>
      </c>
      <c r="N250" s="356">
        <f t="shared" si="178"/>
        <v>541831.80000000005</v>
      </c>
      <c r="O250" s="357">
        <f t="shared" si="179"/>
        <v>96846135.200000003</v>
      </c>
      <c r="P250" s="358">
        <f t="shared" si="180"/>
        <v>12912.818026666668</v>
      </c>
      <c r="Q250" s="359">
        <f t="shared" si="181"/>
        <v>179</v>
      </c>
      <c r="R250" s="360">
        <f t="shared" si="182"/>
        <v>0.2</v>
      </c>
      <c r="S250" s="361">
        <f t="shared" si="183"/>
        <v>199</v>
      </c>
      <c r="T250" s="362">
        <f t="shared" si="184"/>
        <v>0.22</v>
      </c>
      <c r="U250" s="331"/>
      <c r="V250" s="352">
        <f t="shared" si="185"/>
        <v>6122699.1100000003</v>
      </c>
      <c r="W250" s="353">
        <f t="shared" si="186"/>
        <v>102968834.31</v>
      </c>
      <c r="X250" s="354">
        <f t="shared" si="187"/>
        <v>0.06</v>
      </c>
      <c r="Y250" s="355">
        <f t="shared" si="188"/>
        <v>816.36</v>
      </c>
      <c r="Z250" s="333"/>
      <c r="AA250" s="348">
        <f t="shared" si="189"/>
        <v>-102961334.31</v>
      </c>
      <c r="AB250" s="349">
        <f t="shared" si="190"/>
        <v>13729.18</v>
      </c>
      <c r="AC250" s="350">
        <f t="shared" si="191"/>
        <v>0</v>
      </c>
      <c r="AD250" s="351">
        <f t="shared" si="192"/>
        <v>0</v>
      </c>
      <c r="AE250" s="174">
        <v>234</v>
      </c>
    </row>
    <row r="251" spans="1:31" ht="15">
      <c r="A251" s="173">
        <v>235</v>
      </c>
      <c r="B251" s="369">
        <f t="shared" si="169"/>
        <v>0</v>
      </c>
      <c r="C251" s="368">
        <f t="shared" si="170"/>
        <v>20</v>
      </c>
      <c r="D251" s="323"/>
      <c r="E251" s="366">
        <f t="shared" si="171"/>
        <v>0</v>
      </c>
      <c r="F251" s="367">
        <f t="shared" si="172"/>
        <v>4</v>
      </c>
      <c r="G251" s="368">
        <f t="shared" si="173"/>
        <v>897</v>
      </c>
      <c r="H251" s="323"/>
      <c r="I251" s="363">
        <f t="shared" si="174"/>
        <v>80251.899999999994</v>
      </c>
      <c r="J251" s="364">
        <f t="shared" si="175"/>
        <v>802.51900000000001</v>
      </c>
      <c r="K251" s="365">
        <f t="shared" si="176"/>
        <v>54985.697000000015</v>
      </c>
      <c r="L251" s="329"/>
      <c r="M251" s="356">
        <f t="shared" si="177"/>
        <v>10997140</v>
      </c>
      <c r="N251" s="356">
        <f t="shared" si="178"/>
        <v>549857</v>
      </c>
      <c r="O251" s="357">
        <f t="shared" si="179"/>
        <v>99013462.400000006</v>
      </c>
      <c r="P251" s="358">
        <f t="shared" si="180"/>
        <v>13201.794986666668</v>
      </c>
      <c r="Q251" s="359">
        <f t="shared" si="181"/>
        <v>180</v>
      </c>
      <c r="R251" s="360">
        <f t="shared" si="182"/>
        <v>0.2</v>
      </c>
      <c r="S251" s="361">
        <f t="shared" si="183"/>
        <v>200</v>
      </c>
      <c r="T251" s="362">
        <f t="shared" si="184"/>
        <v>0.22</v>
      </c>
      <c r="U251" s="331"/>
      <c r="V251" s="352">
        <f t="shared" si="185"/>
        <v>6213383.7599999998</v>
      </c>
      <c r="W251" s="353">
        <f t="shared" si="186"/>
        <v>105226846.16</v>
      </c>
      <c r="X251" s="354">
        <f t="shared" si="187"/>
        <v>0.06</v>
      </c>
      <c r="Y251" s="355">
        <f t="shared" si="188"/>
        <v>828.45</v>
      </c>
      <c r="Z251" s="333"/>
      <c r="AA251" s="348">
        <f t="shared" si="189"/>
        <v>-105219346.16</v>
      </c>
      <c r="AB251" s="349">
        <f t="shared" si="190"/>
        <v>14030.25</v>
      </c>
      <c r="AC251" s="350">
        <f t="shared" si="191"/>
        <v>0</v>
      </c>
      <c r="AD251" s="351">
        <f t="shared" si="192"/>
        <v>0</v>
      </c>
      <c r="AE251" s="174">
        <v>235</v>
      </c>
    </row>
    <row r="252" spans="1:31" ht="15">
      <c r="A252" s="173">
        <v>236</v>
      </c>
      <c r="B252" s="369">
        <f t="shared" si="169"/>
        <v>0</v>
      </c>
      <c r="C252" s="368">
        <f t="shared" si="170"/>
        <v>20</v>
      </c>
      <c r="D252" s="323"/>
      <c r="E252" s="366">
        <f t="shared" si="171"/>
        <v>0</v>
      </c>
      <c r="F252" s="367">
        <f t="shared" si="172"/>
        <v>4</v>
      </c>
      <c r="G252" s="368">
        <f t="shared" si="173"/>
        <v>901</v>
      </c>
      <c r="H252" s="323"/>
      <c r="I252" s="363">
        <f t="shared" si="174"/>
        <v>80841.899999999994</v>
      </c>
      <c r="J252" s="364">
        <f t="shared" si="175"/>
        <v>808.41899999999998</v>
      </c>
      <c r="K252" s="365">
        <f t="shared" si="176"/>
        <v>55794.116000000016</v>
      </c>
      <c r="L252" s="329"/>
      <c r="M252" s="356">
        <f t="shared" si="177"/>
        <v>11158824</v>
      </c>
      <c r="N252" s="356">
        <f t="shared" si="178"/>
        <v>557941.19999999995</v>
      </c>
      <c r="O252" s="357">
        <f t="shared" si="179"/>
        <v>101212890.40000001</v>
      </c>
      <c r="P252" s="358">
        <f t="shared" si="180"/>
        <v>13495.052053333335</v>
      </c>
      <c r="Q252" s="359">
        <f t="shared" si="181"/>
        <v>181</v>
      </c>
      <c r="R252" s="360">
        <f t="shared" si="182"/>
        <v>0.2</v>
      </c>
      <c r="S252" s="361">
        <f t="shared" si="183"/>
        <v>201</v>
      </c>
      <c r="T252" s="362">
        <f t="shared" si="184"/>
        <v>0.22</v>
      </c>
      <c r="U252" s="331"/>
      <c r="V252" s="352">
        <f t="shared" si="185"/>
        <v>6304735.1100000003</v>
      </c>
      <c r="W252" s="353">
        <f t="shared" si="186"/>
        <v>107517625.51000001</v>
      </c>
      <c r="X252" s="354">
        <f t="shared" si="187"/>
        <v>0.06</v>
      </c>
      <c r="Y252" s="355">
        <f t="shared" si="188"/>
        <v>840.63</v>
      </c>
      <c r="Z252" s="333"/>
      <c r="AA252" s="348">
        <f t="shared" si="189"/>
        <v>-107510125.51000001</v>
      </c>
      <c r="AB252" s="349">
        <f t="shared" si="190"/>
        <v>14335.68</v>
      </c>
      <c r="AC252" s="350">
        <f t="shared" si="191"/>
        <v>0</v>
      </c>
      <c r="AD252" s="351">
        <f t="shared" si="192"/>
        <v>0</v>
      </c>
      <c r="AE252" s="174">
        <v>236</v>
      </c>
    </row>
    <row r="253" spans="1:31" ht="15">
      <c r="A253" s="173">
        <v>237</v>
      </c>
      <c r="B253" s="369">
        <f t="shared" si="169"/>
        <v>0</v>
      </c>
      <c r="C253" s="368">
        <f t="shared" si="170"/>
        <v>20</v>
      </c>
      <c r="D253" s="323"/>
      <c r="E253" s="366">
        <f t="shared" si="171"/>
        <v>0</v>
      </c>
      <c r="F253" s="367">
        <f t="shared" si="172"/>
        <v>4</v>
      </c>
      <c r="G253" s="368">
        <f t="shared" si="173"/>
        <v>905</v>
      </c>
      <c r="H253" s="323"/>
      <c r="I253" s="363">
        <f t="shared" si="174"/>
        <v>81431.899999999994</v>
      </c>
      <c r="J253" s="364">
        <f t="shared" si="175"/>
        <v>814.31899999999996</v>
      </c>
      <c r="K253" s="365">
        <f t="shared" si="176"/>
        <v>56608.435000000019</v>
      </c>
      <c r="L253" s="329"/>
      <c r="M253" s="356">
        <f t="shared" si="177"/>
        <v>11321688</v>
      </c>
      <c r="N253" s="356">
        <f t="shared" si="178"/>
        <v>566084.4</v>
      </c>
      <c r="O253" s="357">
        <f t="shared" si="179"/>
        <v>103444655.2</v>
      </c>
      <c r="P253" s="358">
        <f t="shared" si="180"/>
        <v>13792.620693333334</v>
      </c>
      <c r="Q253" s="359">
        <f t="shared" si="181"/>
        <v>183</v>
      </c>
      <c r="R253" s="360">
        <f t="shared" si="182"/>
        <v>0.2</v>
      </c>
      <c r="S253" s="361">
        <f t="shared" si="183"/>
        <v>203</v>
      </c>
      <c r="T253" s="362">
        <f t="shared" si="184"/>
        <v>0.22</v>
      </c>
      <c r="U253" s="331"/>
      <c r="V253" s="352">
        <f t="shared" si="185"/>
        <v>6396753.1600000001</v>
      </c>
      <c r="W253" s="353">
        <f t="shared" si="186"/>
        <v>109841408.36</v>
      </c>
      <c r="X253" s="354">
        <f t="shared" si="187"/>
        <v>0.06</v>
      </c>
      <c r="Y253" s="355">
        <f t="shared" si="188"/>
        <v>852.9</v>
      </c>
      <c r="Z253" s="333"/>
      <c r="AA253" s="348">
        <f t="shared" si="189"/>
        <v>-109833908.36</v>
      </c>
      <c r="AB253" s="349">
        <f t="shared" si="190"/>
        <v>14645.52</v>
      </c>
      <c r="AC253" s="350">
        <f t="shared" si="191"/>
        <v>0</v>
      </c>
      <c r="AD253" s="351">
        <f t="shared" si="192"/>
        <v>0</v>
      </c>
      <c r="AE253" s="174">
        <v>237</v>
      </c>
    </row>
    <row r="254" spans="1:31" ht="15">
      <c r="A254" s="173">
        <v>238</v>
      </c>
      <c r="B254" s="369">
        <f t="shared" si="169"/>
        <v>0</v>
      </c>
      <c r="C254" s="368">
        <f t="shared" si="170"/>
        <v>20</v>
      </c>
      <c r="D254" s="323"/>
      <c r="E254" s="366">
        <f t="shared" si="171"/>
        <v>0</v>
      </c>
      <c r="F254" s="367">
        <f t="shared" si="172"/>
        <v>4</v>
      </c>
      <c r="G254" s="368">
        <f t="shared" si="173"/>
        <v>909</v>
      </c>
      <c r="H254" s="323"/>
      <c r="I254" s="363">
        <f t="shared" si="174"/>
        <v>82021.899999999994</v>
      </c>
      <c r="J254" s="364">
        <f t="shared" si="175"/>
        <v>820.21900000000005</v>
      </c>
      <c r="K254" s="365">
        <f t="shared" si="176"/>
        <v>57428.654000000017</v>
      </c>
      <c r="L254" s="329"/>
      <c r="M254" s="356">
        <f t="shared" si="177"/>
        <v>11485730</v>
      </c>
      <c r="N254" s="356">
        <f t="shared" si="178"/>
        <v>574286.5</v>
      </c>
      <c r="O254" s="357">
        <f t="shared" si="179"/>
        <v>105708992.8</v>
      </c>
      <c r="P254" s="358">
        <f t="shared" si="180"/>
        <v>14094.532373333333</v>
      </c>
      <c r="Q254" s="359">
        <f t="shared" si="181"/>
        <v>184</v>
      </c>
      <c r="R254" s="360">
        <f t="shared" si="182"/>
        <v>0.2</v>
      </c>
      <c r="S254" s="361">
        <f t="shared" si="183"/>
        <v>204</v>
      </c>
      <c r="T254" s="362">
        <f t="shared" si="184"/>
        <v>0.22</v>
      </c>
      <c r="U254" s="331"/>
      <c r="V254" s="352">
        <f t="shared" si="185"/>
        <v>6489437.9000000004</v>
      </c>
      <c r="W254" s="353">
        <f t="shared" si="186"/>
        <v>112198430.7</v>
      </c>
      <c r="X254" s="354">
        <f t="shared" si="187"/>
        <v>0.06</v>
      </c>
      <c r="Y254" s="355">
        <f t="shared" si="188"/>
        <v>865.26</v>
      </c>
      <c r="Z254" s="333"/>
      <c r="AA254" s="348">
        <f t="shared" si="189"/>
        <v>-112190930.7</v>
      </c>
      <c r="AB254" s="349">
        <f t="shared" si="190"/>
        <v>14959.79</v>
      </c>
      <c r="AC254" s="350">
        <f t="shared" si="191"/>
        <v>0</v>
      </c>
      <c r="AD254" s="351">
        <f t="shared" si="192"/>
        <v>0</v>
      </c>
      <c r="AE254" s="174">
        <v>238</v>
      </c>
    </row>
    <row r="255" spans="1:31" ht="15">
      <c r="A255" s="173">
        <v>239</v>
      </c>
      <c r="B255" s="369">
        <f t="shared" si="169"/>
        <v>0</v>
      </c>
      <c r="C255" s="368">
        <f t="shared" si="170"/>
        <v>20</v>
      </c>
      <c r="D255" s="323"/>
      <c r="E255" s="366">
        <f t="shared" si="171"/>
        <v>0</v>
      </c>
      <c r="F255" s="367">
        <f t="shared" si="172"/>
        <v>4</v>
      </c>
      <c r="G255" s="368">
        <f t="shared" si="173"/>
        <v>913</v>
      </c>
      <c r="H255" s="323"/>
      <c r="I255" s="363">
        <f t="shared" si="174"/>
        <v>82611.899999999994</v>
      </c>
      <c r="J255" s="364">
        <f t="shared" si="175"/>
        <v>826.11900000000003</v>
      </c>
      <c r="K255" s="365">
        <f t="shared" si="176"/>
        <v>58254.773000000016</v>
      </c>
      <c r="L255" s="329"/>
      <c r="M255" s="356">
        <f t="shared" si="177"/>
        <v>11650954</v>
      </c>
      <c r="N255" s="356">
        <f t="shared" si="178"/>
        <v>582547.69999999995</v>
      </c>
      <c r="O255" s="357">
        <f t="shared" si="179"/>
        <v>108006138.8</v>
      </c>
      <c r="P255" s="358">
        <f t="shared" si="180"/>
        <v>14400.818506666667</v>
      </c>
      <c r="Q255" s="359">
        <f t="shared" si="181"/>
        <v>185</v>
      </c>
      <c r="R255" s="360">
        <f t="shared" si="182"/>
        <v>0.2</v>
      </c>
      <c r="S255" s="361">
        <f t="shared" si="183"/>
        <v>205</v>
      </c>
      <c r="T255" s="362">
        <f t="shared" si="184"/>
        <v>0.22</v>
      </c>
      <c r="U255" s="331"/>
      <c r="V255" s="352">
        <f t="shared" si="185"/>
        <v>6582789.3499999996</v>
      </c>
      <c r="W255" s="353">
        <f t="shared" si="186"/>
        <v>114588928.15000001</v>
      </c>
      <c r="X255" s="354">
        <f t="shared" si="187"/>
        <v>0.06</v>
      </c>
      <c r="Y255" s="355">
        <f t="shared" si="188"/>
        <v>877.71</v>
      </c>
      <c r="Z255" s="333"/>
      <c r="AA255" s="348">
        <f t="shared" si="189"/>
        <v>-114581428.15000001</v>
      </c>
      <c r="AB255" s="349">
        <f t="shared" si="190"/>
        <v>15278.52</v>
      </c>
      <c r="AC255" s="350">
        <f t="shared" si="191"/>
        <v>0</v>
      </c>
      <c r="AD255" s="351">
        <f t="shared" si="192"/>
        <v>0</v>
      </c>
      <c r="AE255" s="174">
        <v>239</v>
      </c>
    </row>
    <row r="256" spans="1:31" ht="15">
      <c r="A256" s="173">
        <v>240</v>
      </c>
      <c r="B256" s="369">
        <f t="shared" si="169"/>
        <v>0</v>
      </c>
      <c r="C256" s="368">
        <f t="shared" si="170"/>
        <v>20</v>
      </c>
      <c r="D256" s="323"/>
      <c r="E256" s="366">
        <f t="shared" si="171"/>
        <v>0</v>
      </c>
      <c r="F256" s="367">
        <f t="shared" si="172"/>
        <v>4</v>
      </c>
      <c r="G256" s="368">
        <f t="shared" si="173"/>
        <v>917</v>
      </c>
      <c r="H256" s="323"/>
      <c r="I256" s="363">
        <f t="shared" si="174"/>
        <v>83201.899999999994</v>
      </c>
      <c r="J256" s="364">
        <f t="shared" si="175"/>
        <v>832.01900000000001</v>
      </c>
      <c r="K256" s="365">
        <f t="shared" si="176"/>
        <v>59086.792000000016</v>
      </c>
      <c r="L256" s="329"/>
      <c r="M256" s="356">
        <f t="shared" si="177"/>
        <v>11817358</v>
      </c>
      <c r="N256" s="356">
        <f t="shared" si="178"/>
        <v>590867.9</v>
      </c>
      <c r="O256" s="357">
        <f t="shared" si="179"/>
        <v>110336329.59999999</v>
      </c>
      <c r="P256" s="358">
        <f t="shared" si="180"/>
        <v>14711.510613333332</v>
      </c>
      <c r="Q256" s="359">
        <f t="shared" si="181"/>
        <v>187</v>
      </c>
      <c r="R256" s="360">
        <f t="shared" si="182"/>
        <v>0.2</v>
      </c>
      <c r="S256" s="361">
        <f t="shared" si="183"/>
        <v>207</v>
      </c>
      <c r="T256" s="362">
        <f t="shared" si="184"/>
        <v>0.23</v>
      </c>
      <c r="U256" s="331"/>
      <c r="V256" s="352">
        <f t="shared" si="185"/>
        <v>6676807.5</v>
      </c>
      <c r="W256" s="353">
        <f t="shared" si="186"/>
        <v>117013137.09999999</v>
      </c>
      <c r="X256" s="354">
        <f t="shared" si="187"/>
        <v>0.06</v>
      </c>
      <c r="Y256" s="355">
        <f t="shared" si="188"/>
        <v>890.24</v>
      </c>
      <c r="Z256" s="333"/>
      <c r="AA256" s="348">
        <f t="shared" si="189"/>
        <v>-117005637.09999999</v>
      </c>
      <c r="AB256" s="349">
        <f t="shared" si="190"/>
        <v>15601.75</v>
      </c>
      <c r="AC256" s="350">
        <f t="shared" si="191"/>
        <v>0</v>
      </c>
      <c r="AD256" s="351">
        <f t="shared" si="192"/>
        <v>0</v>
      </c>
      <c r="AE256" s="174">
        <v>240</v>
      </c>
    </row>
    <row r="257" spans="1:31" ht="15">
      <c r="A257" s="173">
        <v>241</v>
      </c>
      <c r="B257" s="369">
        <f t="shared" si="169"/>
        <v>0</v>
      </c>
      <c r="C257" s="368">
        <f t="shared" si="170"/>
        <v>20</v>
      </c>
      <c r="D257" s="323"/>
      <c r="E257" s="366">
        <f t="shared" si="171"/>
        <v>0</v>
      </c>
      <c r="F257" s="367">
        <f t="shared" si="172"/>
        <v>4</v>
      </c>
      <c r="G257" s="368">
        <f t="shared" si="173"/>
        <v>921</v>
      </c>
      <c r="H257" s="323"/>
      <c r="I257" s="363">
        <f t="shared" si="174"/>
        <v>83791.899999999994</v>
      </c>
      <c r="J257" s="364">
        <f t="shared" si="175"/>
        <v>837.91899999999998</v>
      </c>
      <c r="K257" s="365">
        <f t="shared" si="176"/>
        <v>59924.711000000018</v>
      </c>
      <c r="L257" s="329"/>
      <c r="M257" s="356">
        <f t="shared" si="177"/>
        <v>11984942</v>
      </c>
      <c r="N257" s="356">
        <f t="shared" si="178"/>
        <v>599247.1</v>
      </c>
      <c r="O257" s="357">
        <f t="shared" si="179"/>
        <v>112699801.2</v>
      </c>
      <c r="P257" s="358">
        <f t="shared" si="180"/>
        <v>15026.640160000001</v>
      </c>
      <c r="Q257" s="359">
        <f t="shared" si="181"/>
        <v>188</v>
      </c>
      <c r="R257" s="360">
        <f t="shared" si="182"/>
        <v>0.2</v>
      </c>
      <c r="S257" s="361">
        <f t="shared" si="183"/>
        <v>208</v>
      </c>
      <c r="T257" s="362">
        <f t="shared" si="184"/>
        <v>0.23</v>
      </c>
      <c r="U257" s="331"/>
      <c r="V257" s="352">
        <f t="shared" si="185"/>
        <v>6771492.3399999999</v>
      </c>
      <c r="W257" s="353">
        <f t="shared" si="186"/>
        <v>119471293.54000001</v>
      </c>
      <c r="X257" s="354">
        <f t="shared" si="187"/>
        <v>0.06</v>
      </c>
      <c r="Y257" s="355">
        <f t="shared" si="188"/>
        <v>902.87</v>
      </c>
      <c r="Z257" s="333"/>
      <c r="AA257" s="348">
        <f t="shared" si="189"/>
        <v>-119463793.54000001</v>
      </c>
      <c r="AB257" s="349">
        <f t="shared" si="190"/>
        <v>15929.51</v>
      </c>
      <c r="AC257" s="350">
        <f t="shared" si="191"/>
        <v>0</v>
      </c>
      <c r="AD257" s="351">
        <f t="shared" si="192"/>
        <v>0</v>
      </c>
      <c r="AE257" s="174">
        <v>241</v>
      </c>
    </row>
    <row r="258" spans="1:31" ht="15">
      <c r="A258" s="173">
        <v>242</v>
      </c>
      <c r="B258" s="369">
        <f t="shared" si="169"/>
        <v>0</v>
      </c>
      <c r="C258" s="368">
        <f t="shared" si="170"/>
        <v>20</v>
      </c>
      <c r="D258" s="323"/>
      <c r="E258" s="366">
        <f t="shared" si="171"/>
        <v>0</v>
      </c>
      <c r="F258" s="367">
        <f t="shared" si="172"/>
        <v>4</v>
      </c>
      <c r="G258" s="368">
        <f t="shared" si="173"/>
        <v>925</v>
      </c>
      <c r="H258" s="323"/>
      <c r="I258" s="363">
        <f t="shared" si="174"/>
        <v>84381.9</v>
      </c>
      <c r="J258" s="364">
        <f t="shared" si="175"/>
        <v>843.81899999999996</v>
      </c>
      <c r="K258" s="365">
        <f t="shared" si="176"/>
        <v>60768.530000000021</v>
      </c>
      <c r="L258" s="329"/>
      <c r="M258" s="356">
        <f t="shared" si="177"/>
        <v>12153706</v>
      </c>
      <c r="N258" s="356">
        <f t="shared" si="178"/>
        <v>607685.30000000005</v>
      </c>
      <c r="O258" s="357">
        <f t="shared" si="179"/>
        <v>115096789.59999999</v>
      </c>
      <c r="P258" s="358">
        <f t="shared" si="180"/>
        <v>15346.238613333333</v>
      </c>
      <c r="Q258" s="359">
        <f t="shared" si="181"/>
        <v>189</v>
      </c>
      <c r="R258" s="360">
        <f t="shared" si="182"/>
        <v>0.2</v>
      </c>
      <c r="S258" s="361">
        <f t="shared" si="183"/>
        <v>209</v>
      </c>
      <c r="T258" s="362">
        <f t="shared" si="184"/>
        <v>0.23</v>
      </c>
      <c r="U258" s="331"/>
      <c r="V258" s="352">
        <f t="shared" si="185"/>
        <v>6866843.8899999997</v>
      </c>
      <c r="W258" s="353">
        <f t="shared" si="186"/>
        <v>121963633.48999999</v>
      </c>
      <c r="X258" s="354">
        <f t="shared" si="187"/>
        <v>0.06</v>
      </c>
      <c r="Y258" s="355">
        <f t="shared" si="188"/>
        <v>915.58</v>
      </c>
      <c r="Z258" s="333"/>
      <c r="AA258" s="348">
        <f t="shared" si="189"/>
        <v>-121956133.48999999</v>
      </c>
      <c r="AB258" s="349">
        <f t="shared" si="190"/>
        <v>16261.82</v>
      </c>
      <c r="AC258" s="350">
        <f t="shared" si="191"/>
        <v>0</v>
      </c>
      <c r="AD258" s="351">
        <f t="shared" si="192"/>
        <v>0</v>
      </c>
      <c r="AE258" s="174">
        <v>242</v>
      </c>
    </row>
    <row r="259" spans="1:31" ht="15">
      <c r="A259" s="173">
        <v>243</v>
      </c>
      <c r="B259" s="369">
        <f t="shared" si="169"/>
        <v>0</v>
      </c>
      <c r="C259" s="368">
        <f t="shared" si="170"/>
        <v>20</v>
      </c>
      <c r="D259" s="323"/>
      <c r="E259" s="366">
        <f t="shared" si="171"/>
        <v>0</v>
      </c>
      <c r="F259" s="367">
        <f t="shared" si="172"/>
        <v>4</v>
      </c>
      <c r="G259" s="368">
        <f t="shared" si="173"/>
        <v>929</v>
      </c>
      <c r="H259" s="323"/>
      <c r="I259" s="363">
        <f t="shared" si="174"/>
        <v>84971.9</v>
      </c>
      <c r="J259" s="364">
        <f t="shared" si="175"/>
        <v>849.71900000000005</v>
      </c>
      <c r="K259" s="365">
        <f t="shared" si="176"/>
        <v>61618.249000000018</v>
      </c>
      <c r="L259" s="329"/>
      <c r="M259" s="356">
        <f t="shared" si="177"/>
        <v>12323650</v>
      </c>
      <c r="N259" s="356">
        <f t="shared" si="178"/>
        <v>616182.5</v>
      </c>
      <c r="O259" s="357">
        <f t="shared" si="179"/>
        <v>117527530.8</v>
      </c>
      <c r="P259" s="358">
        <f t="shared" si="180"/>
        <v>15670.337439999999</v>
      </c>
      <c r="Q259" s="359">
        <f t="shared" si="181"/>
        <v>191</v>
      </c>
      <c r="R259" s="360">
        <f t="shared" si="182"/>
        <v>0.21</v>
      </c>
      <c r="S259" s="361">
        <f t="shared" si="183"/>
        <v>211</v>
      </c>
      <c r="T259" s="362">
        <f t="shared" si="184"/>
        <v>0.23</v>
      </c>
      <c r="U259" s="331"/>
      <c r="V259" s="352">
        <f t="shared" si="185"/>
        <v>6962862.1399999997</v>
      </c>
      <c r="W259" s="353">
        <f t="shared" si="186"/>
        <v>124490392.94</v>
      </c>
      <c r="X259" s="354">
        <f t="shared" si="187"/>
        <v>0.06</v>
      </c>
      <c r="Y259" s="355">
        <f t="shared" si="188"/>
        <v>928.38</v>
      </c>
      <c r="Z259" s="333"/>
      <c r="AA259" s="348">
        <f t="shared" si="189"/>
        <v>-124482892.94</v>
      </c>
      <c r="AB259" s="349">
        <f t="shared" si="190"/>
        <v>16598.72</v>
      </c>
      <c r="AC259" s="350">
        <f t="shared" si="191"/>
        <v>0</v>
      </c>
      <c r="AD259" s="351">
        <f t="shared" si="192"/>
        <v>0</v>
      </c>
      <c r="AE259" s="174">
        <v>243</v>
      </c>
    </row>
    <row r="260" spans="1:31" ht="15">
      <c r="A260" s="173">
        <v>244</v>
      </c>
      <c r="B260" s="369">
        <f t="shared" si="169"/>
        <v>0</v>
      </c>
      <c r="C260" s="368">
        <f t="shared" si="170"/>
        <v>20</v>
      </c>
      <c r="D260" s="323"/>
      <c r="E260" s="366">
        <f t="shared" si="171"/>
        <v>0</v>
      </c>
      <c r="F260" s="367">
        <f t="shared" si="172"/>
        <v>4</v>
      </c>
      <c r="G260" s="368">
        <f t="shared" si="173"/>
        <v>933</v>
      </c>
      <c r="H260" s="323"/>
      <c r="I260" s="363">
        <f t="shared" si="174"/>
        <v>85561.9</v>
      </c>
      <c r="J260" s="364">
        <f t="shared" si="175"/>
        <v>855.61900000000003</v>
      </c>
      <c r="K260" s="365">
        <f t="shared" si="176"/>
        <v>62473.868000000017</v>
      </c>
      <c r="L260" s="329"/>
      <c r="M260" s="356">
        <f t="shared" si="177"/>
        <v>12494774</v>
      </c>
      <c r="N260" s="356">
        <f t="shared" si="178"/>
        <v>624738.69999999995</v>
      </c>
      <c r="O260" s="357">
        <f t="shared" si="179"/>
        <v>119992260.8</v>
      </c>
      <c r="P260" s="358">
        <f t="shared" si="180"/>
        <v>15998.968106666667</v>
      </c>
      <c r="Q260" s="359">
        <f t="shared" si="181"/>
        <v>192</v>
      </c>
      <c r="R260" s="360">
        <f t="shared" si="182"/>
        <v>0.21</v>
      </c>
      <c r="S260" s="361">
        <f t="shared" si="183"/>
        <v>212</v>
      </c>
      <c r="T260" s="362">
        <f t="shared" si="184"/>
        <v>0.23</v>
      </c>
      <c r="U260" s="331"/>
      <c r="V260" s="352">
        <f t="shared" si="185"/>
        <v>7059547.0800000001</v>
      </c>
      <c r="W260" s="353">
        <f t="shared" si="186"/>
        <v>127051807.88</v>
      </c>
      <c r="X260" s="354">
        <f t="shared" si="187"/>
        <v>0.06</v>
      </c>
      <c r="Y260" s="355">
        <f t="shared" si="188"/>
        <v>941.27</v>
      </c>
      <c r="Z260" s="333"/>
      <c r="AA260" s="348">
        <f t="shared" si="189"/>
        <v>-127044307.88</v>
      </c>
      <c r="AB260" s="349">
        <f t="shared" si="190"/>
        <v>16940.240000000002</v>
      </c>
      <c r="AC260" s="350">
        <f t="shared" si="191"/>
        <v>0</v>
      </c>
      <c r="AD260" s="351">
        <f t="shared" si="192"/>
        <v>0</v>
      </c>
      <c r="AE260" s="174">
        <v>244</v>
      </c>
    </row>
    <row r="261" spans="1:31" ht="15">
      <c r="A261" s="173">
        <v>245</v>
      </c>
      <c r="B261" s="369">
        <f t="shared" si="169"/>
        <v>0</v>
      </c>
      <c r="C261" s="368">
        <f t="shared" si="170"/>
        <v>20</v>
      </c>
      <c r="D261" s="323"/>
      <c r="E261" s="366">
        <f t="shared" si="171"/>
        <v>0</v>
      </c>
      <c r="F261" s="367">
        <f t="shared" si="172"/>
        <v>4</v>
      </c>
      <c r="G261" s="368">
        <f t="shared" si="173"/>
        <v>937</v>
      </c>
      <c r="H261" s="323"/>
      <c r="I261" s="363">
        <f t="shared" si="174"/>
        <v>86151.9</v>
      </c>
      <c r="J261" s="364">
        <f t="shared" si="175"/>
        <v>861.51900000000001</v>
      </c>
      <c r="K261" s="365">
        <f t="shared" si="176"/>
        <v>63335.387000000017</v>
      </c>
      <c r="L261" s="329"/>
      <c r="M261" s="356">
        <f t="shared" si="177"/>
        <v>12667078</v>
      </c>
      <c r="N261" s="356">
        <f t="shared" si="178"/>
        <v>633353.9</v>
      </c>
      <c r="O261" s="357">
        <f t="shared" si="179"/>
        <v>122491215.59999999</v>
      </c>
      <c r="P261" s="358">
        <f t="shared" si="180"/>
        <v>16332.16208</v>
      </c>
      <c r="Q261" s="359">
        <f t="shared" si="181"/>
        <v>193</v>
      </c>
      <c r="R261" s="360">
        <f t="shared" si="182"/>
        <v>0.21</v>
      </c>
      <c r="S261" s="361">
        <f t="shared" si="183"/>
        <v>213</v>
      </c>
      <c r="T261" s="362">
        <f t="shared" si="184"/>
        <v>0.23</v>
      </c>
      <c r="U261" s="331"/>
      <c r="V261" s="352">
        <f t="shared" si="185"/>
        <v>7156898.7300000004</v>
      </c>
      <c r="W261" s="353">
        <f t="shared" si="186"/>
        <v>129648114.33</v>
      </c>
      <c r="X261" s="354">
        <f t="shared" si="187"/>
        <v>0.06</v>
      </c>
      <c r="Y261" s="355">
        <f t="shared" si="188"/>
        <v>954.25</v>
      </c>
      <c r="Z261" s="333"/>
      <c r="AA261" s="348">
        <f t="shared" si="189"/>
        <v>-129640614.33</v>
      </c>
      <c r="AB261" s="349">
        <f t="shared" si="190"/>
        <v>17286.419999999998</v>
      </c>
      <c r="AC261" s="350">
        <f t="shared" si="191"/>
        <v>0</v>
      </c>
      <c r="AD261" s="351">
        <f t="shared" si="192"/>
        <v>0</v>
      </c>
      <c r="AE261" s="174">
        <v>245</v>
      </c>
    </row>
    <row r="262" spans="1:31" ht="15">
      <c r="A262" s="173">
        <v>246</v>
      </c>
      <c r="B262" s="369">
        <f t="shared" si="169"/>
        <v>0</v>
      </c>
      <c r="C262" s="368">
        <f t="shared" si="170"/>
        <v>20</v>
      </c>
      <c r="D262" s="323"/>
      <c r="E262" s="366">
        <f t="shared" si="171"/>
        <v>0</v>
      </c>
      <c r="F262" s="367">
        <f t="shared" si="172"/>
        <v>4</v>
      </c>
      <c r="G262" s="368">
        <f t="shared" si="173"/>
        <v>941</v>
      </c>
      <c r="H262" s="323"/>
      <c r="I262" s="363">
        <f t="shared" si="174"/>
        <v>86741.9</v>
      </c>
      <c r="J262" s="364">
        <f t="shared" si="175"/>
        <v>867.41899999999998</v>
      </c>
      <c r="K262" s="365">
        <f t="shared" si="176"/>
        <v>64202.806000000019</v>
      </c>
      <c r="L262" s="329"/>
      <c r="M262" s="356">
        <f t="shared" si="177"/>
        <v>12840562</v>
      </c>
      <c r="N262" s="356">
        <f t="shared" si="178"/>
        <v>642028.1</v>
      </c>
      <c r="O262" s="357">
        <f t="shared" si="179"/>
        <v>125024631.2</v>
      </c>
      <c r="P262" s="358">
        <f t="shared" si="180"/>
        <v>16669.950826666667</v>
      </c>
      <c r="Q262" s="359">
        <f t="shared" si="181"/>
        <v>195</v>
      </c>
      <c r="R262" s="360">
        <f t="shared" si="182"/>
        <v>0.21</v>
      </c>
      <c r="S262" s="361">
        <f t="shared" si="183"/>
        <v>215</v>
      </c>
      <c r="T262" s="362">
        <f t="shared" si="184"/>
        <v>0.23</v>
      </c>
      <c r="U262" s="331"/>
      <c r="V262" s="352">
        <f t="shared" si="185"/>
        <v>7254917.0800000001</v>
      </c>
      <c r="W262" s="353">
        <f t="shared" si="186"/>
        <v>132279548.28</v>
      </c>
      <c r="X262" s="354">
        <f t="shared" si="187"/>
        <v>0.06</v>
      </c>
      <c r="Y262" s="355">
        <f t="shared" si="188"/>
        <v>967.32</v>
      </c>
      <c r="Z262" s="333"/>
      <c r="AA262" s="348">
        <f t="shared" si="189"/>
        <v>-132272048.28</v>
      </c>
      <c r="AB262" s="349">
        <f t="shared" si="190"/>
        <v>17637.27</v>
      </c>
      <c r="AC262" s="350">
        <f t="shared" si="191"/>
        <v>0</v>
      </c>
      <c r="AD262" s="351">
        <f t="shared" si="192"/>
        <v>0</v>
      </c>
      <c r="AE262" s="174">
        <v>246</v>
      </c>
    </row>
    <row r="263" spans="1:31" ht="15">
      <c r="A263" s="173">
        <v>247</v>
      </c>
      <c r="B263" s="369">
        <f t="shared" si="169"/>
        <v>0</v>
      </c>
      <c r="C263" s="368">
        <f t="shared" si="170"/>
        <v>20</v>
      </c>
      <c r="D263" s="323"/>
      <c r="E263" s="366">
        <f t="shared" si="171"/>
        <v>0</v>
      </c>
      <c r="F263" s="367">
        <f t="shared" si="172"/>
        <v>4</v>
      </c>
      <c r="G263" s="368">
        <f t="shared" si="173"/>
        <v>945</v>
      </c>
      <c r="H263" s="323"/>
      <c r="I263" s="363">
        <f t="shared" si="174"/>
        <v>87331.9</v>
      </c>
      <c r="J263" s="364">
        <f t="shared" si="175"/>
        <v>873.31899999999996</v>
      </c>
      <c r="K263" s="365">
        <f t="shared" si="176"/>
        <v>65076.125000000022</v>
      </c>
      <c r="L263" s="329"/>
      <c r="M263" s="356">
        <f t="shared" si="177"/>
        <v>13015226</v>
      </c>
      <c r="N263" s="356">
        <f t="shared" si="178"/>
        <v>650761.30000000005</v>
      </c>
      <c r="O263" s="357">
        <f t="shared" si="179"/>
        <v>127592743.59999999</v>
      </c>
      <c r="P263" s="358">
        <f t="shared" si="180"/>
        <v>17012.365813333334</v>
      </c>
      <c r="Q263" s="359">
        <f t="shared" si="181"/>
        <v>196</v>
      </c>
      <c r="R263" s="360">
        <f t="shared" si="182"/>
        <v>0.21</v>
      </c>
      <c r="S263" s="361">
        <f t="shared" si="183"/>
        <v>216</v>
      </c>
      <c r="T263" s="362">
        <f t="shared" si="184"/>
        <v>0.23</v>
      </c>
      <c r="U263" s="331"/>
      <c r="V263" s="352">
        <f t="shared" si="185"/>
        <v>7353602.1299999999</v>
      </c>
      <c r="W263" s="353">
        <f t="shared" si="186"/>
        <v>134946345.72999999</v>
      </c>
      <c r="X263" s="354">
        <f t="shared" si="187"/>
        <v>0.06</v>
      </c>
      <c r="Y263" s="355">
        <f t="shared" si="188"/>
        <v>980.48</v>
      </c>
      <c r="Z263" s="333"/>
      <c r="AA263" s="348">
        <f t="shared" si="189"/>
        <v>-134938845.72999999</v>
      </c>
      <c r="AB263" s="349">
        <f t="shared" si="190"/>
        <v>17992.849999999999</v>
      </c>
      <c r="AC263" s="350">
        <f t="shared" si="191"/>
        <v>0</v>
      </c>
      <c r="AD263" s="351">
        <f t="shared" si="192"/>
        <v>0</v>
      </c>
      <c r="AE263" s="174">
        <v>247</v>
      </c>
    </row>
    <row r="264" spans="1:31" ht="15">
      <c r="A264" s="173">
        <v>248</v>
      </c>
      <c r="B264" s="369">
        <f t="shared" si="169"/>
        <v>0</v>
      </c>
      <c r="C264" s="368">
        <f t="shared" si="170"/>
        <v>20</v>
      </c>
      <c r="D264" s="323"/>
      <c r="E264" s="366">
        <f t="shared" si="171"/>
        <v>0</v>
      </c>
      <c r="F264" s="367">
        <f t="shared" si="172"/>
        <v>4</v>
      </c>
      <c r="G264" s="368">
        <f t="shared" si="173"/>
        <v>949</v>
      </c>
      <c r="H264" s="323"/>
      <c r="I264" s="363">
        <f t="shared" si="174"/>
        <v>87921.9</v>
      </c>
      <c r="J264" s="364">
        <f t="shared" si="175"/>
        <v>879.21900000000005</v>
      </c>
      <c r="K264" s="365">
        <f t="shared" si="176"/>
        <v>65955.344000000026</v>
      </c>
      <c r="L264" s="329"/>
      <c r="M264" s="356">
        <f t="shared" si="177"/>
        <v>13191068</v>
      </c>
      <c r="N264" s="356">
        <f t="shared" si="178"/>
        <v>659553.4</v>
      </c>
      <c r="O264" s="357">
        <f t="shared" si="179"/>
        <v>130195788.8</v>
      </c>
      <c r="P264" s="358">
        <f t="shared" si="180"/>
        <v>17359.438506666665</v>
      </c>
      <c r="Q264" s="359">
        <f t="shared" si="181"/>
        <v>197</v>
      </c>
      <c r="R264" s="360">
        <f t="shared" si="182"/>
        <v>0.21</v>
      </c>
      <c r="S264" s="361">
        <f t="shared" si="183"/>
        <v>217</v>
      </c>
      <c r="T264" s="362">
        <f t="shared" si="184"/>
        <v>0.23</v>
      </c>
      <c r="U264" s="331"/>
      <c r="V264" s="352">
        <f t="shared" si="185"/>
        <v>7452953.8700000001</v>
      </c>
      <c r="W264" s="353">
        <f t="shared" si="186"/>
        <v>137648742.66999999</v>
      </c>
      <c r="X264" s="354">
        <f t="shared" si="187"/>
        <v>0.06</v>
      </c>
      <c r="Y264" s="355">
        <f t="shared" si="188"/>
        <v>993.73</v>
      </c>
      <c r="Z264" s="333"/>
      <c r="AA264" s="348">
        <f t="shared" si="189"/>
        <v>-137641242.66999999</v>
      </c>
      <c r="AB264" s="349">
        <f t="shared" si="190"/>
        <v>18353.169999999998</v>
      </c>
      <c r="AC264" s="350">
        <f t="shared" si="191"/>
        <v>0</v>
      </c>
      <c r="AD264" s="351">
        <f t="shared" si="192"/>
        <v>0</v>
      </c>
      <c r="AE264" s="174">
        <v>248</v>
      </c>
    </row>
    <row r="265" spans="1:31" ht="15">
      <c r="A265" s="173">
        <v>249</v>
      </c>
      <c r="B265" s="369">
        <f t="shared" si="169"/>
        <v>0</v>
      </c>
      <c r="C265" s="368">
        <f t="shared" si="170"/>
        <v>20</v>
      </c>
      <c r="D265" s="323"/>
      <c r="E265" s="366">
        <f t="shared" si="171"/>
        <v>0</v>
      </c>
      <c r="F265" s="367">
        <f t="shared" si="172"/>
        <v>4</v>
      </c>
      <c r="G265" s="368">
        <f t="shared" si="173"/>
        <v>953</v>
      </c>
      <c r="H265" s="323"/>
      <c r="I265" s="363">
        <f t="shared" si="174"/>
        <v>88511.9</v>
      </c>
      <c r="J265" s="364">
        <f t="shared" si="175"/>
        <v>885.11900000000003</v>
      </c>
      <c r="K265" s="365">
        <f t="shared" si="176"/>
        <v>66840.463000000032</v>
      </c>
      <c r="L265" s="329"/>
      <c r="M265" s="356">
        <f t="shared" si="177"/>
        <v>13368092</v>
      </c>
      <c r="N265" s="356">
        <f t="shared" si="178"/>
        <v>668404.6</v>
      </c>
      <c r="O265" s="357">
        <f t="shared" si="179"/>
        <v>132834002.40000001</v>
      </c>
      <c r="P265" s="358">
        <f t="shared" si="180"/>
        <v>17711.20032</v>
      </c>
      <c r="Q265" s="359">
        <f t="shared" si="181"/>
        <v>199</v>
      </c>
      <c r="R265" s="360">
        <f t="shared" si="182"/>
        <v>0.21</v>
      </c>
      <c r="S265" s="361">
        <f t="shared" si="183"/>
        <v>219</v>
      </c>
      <c r="T265" s="362">
        <f t="shared" si="184"/>
        <v>0.23</v>
      </c>
      <c r="U265" s="331"/>
      <c r="V265" s="352">
        <f t="shared" si="185"/>
        <v>7552972.3200000003</v>
      </c>
      <c r="W265" s="353">
        <f t="shared" si="186"/>
        <v>140386974.72</v>
      </c>
      <c r="X265" s="354">
        <f t="shared" si="187"/>
        <v>0.06</v>
      </c>
      <c r="Y265" s="355">
        <f t="shared" si="188"/>
        <v>1007.06</v>
      </c>
      <c r="Z265" s="333"/>
      <c r="AA265" s="348">
        <f t="shared" si="189"/>
        <v>-140379474.72</v>
      </c>
      <c r="AB265" s="349">
        <f t="shared" si="190"/>
        <v>18718.259999999998</v>
      </c>
      <c r="AC265" s="350">
        <f t="shared" si="191"/>
        <v>0</v>
      </c>
      <c r="AD265" s="351">
        <f t="shared" si="192"/>
        <v>0</v>
      </c>
      <c r="AE265" s="174">
        <v>249</v>
      </c>
    </row>
    <row r="266" spans="1:31" ht="15">
      <c r="A266" s="173">
        <v>250</v>
      </c>
      <c r="B266" s="369">
        <f t="shared" si="169"/>
        <v>0</v>
      </c>
      <c r="C266" s="368">
        <f t="shared" si="170"/>
        <v>20</v>
      </c>
      <c r="D266" s="323"/>
      <c r="E266" s="366">
        <f t="shared" si="171"/>
        <v>0</v>
      </c>
      <c r="F266" s="367">
        <f t="shared" si="172"/>
        <v>4</v>
      </c>
      <c r="G266" s="368">
        <f t="shared" si="173"/>
        <v>957</v>
      </c>
      <c r="H266" s="323"/>
      <c r="I266" s="363">
        <f t="shared" si="174"/>
        <v>89101.9</v>
      </c>
      <c r="J266" s="364">
        <f t="shared" si="175"/>
        <v>891.01900000000001</v>
      </c>
      <c r="K266" s="365">
        <f t="shared" si="176"/>
        <v>67731.482000000033</v>
      </c>
      <c r="L266" s="329"/>
      <c r="M266" s="356">
        <f t="shared" si="177"/>
        <v>13546296</v>
      </c>
      <c r="N266" s="356">
        <f t="shared" si="178"/>
        <v>677314.8</v>
      </c>
      <c r="O266" s="357">
        <f t="shared" si="179"/>
        <v>135507620.80000001</v>
      </c>
      <c r="P266" s="358">
        <f t="shared" si="180"/>
        <v>18067.682773333334</v>
      </c>
      <c r="Q266" s="359">
        <f t="shared" si="181"/>
        <v>200</v>
      </c>
      <c r="R266" s="360">
        <f t="shared" si="182"/>
        <v>0.21</v>
      </c>
      <c r="S266" s="361">
        <f t="shared" si="183"/>
        <v>220</v>
      </c>
      <c r="T266" s="362">
        <f t="shared" si="184"/>
        <v>0.23</v>
      </c>
      <c r="U266" s="331"/>
      <c r="V266" s="352">
        <f t="shared" si="185"/>
        <v>7653657.4699999997</v>
      </c>
      <c r="W266" s="353">
        <f t="shared" si="186"/>
        <v>143161278.27000001</v>
      </c>
      <c r="X266" s="354">
        <f t="shared" si="187"/>
        <v>0.06</v>
      </c>
      <c r="Y266" s="355">
        <f t="shared" si="188"/>
        <v>1020.49</v>
      </c>
      <c r="Z266" s="333"/>
      <c r="AA266" s="348">
        <f t="shared" si="189"/>
        <v>-143153778.27000001</v>
      </c>
      <c r="AB266" s="349">
        <f t="shared" si="190"/>
        <v>19088.169999999998</v>
      </c>
      <c r="AC266" s="350">
        <f t="shared" si="191"/>
        <v>0</v>
      </c>
      <c r="AD266" s="351">
        <f t="shared" si="192"/>
        <v>0</v>
      </c>
      <c r="AE266" s="174">
        <v>250</v>
      </c>
    </row>
    <row r="267" spans="1:31" ht="15">
      <c r="A267" s="173">
        <v>251</v>
      </c>
      <c r="B267" s="369">
        <f t="shared" si="169"/>
        <v>0</v>
      </c>
      <c r="C267" s="368">
        <f t="shared" si="170"/>
        <v>20</v>
      </c>
      <c r="D267" s="323"/>
      <c r="E267" s="366">
        <f t="shared" si="171"/>
        <v>0</v>
      </c>
      <c r="F267" s="367">
        <f t="shared" si="172"/>
        <v>4</v>
      </c>
      <c r="G267" s="368">
        <f t="shared" si="173"/>
        <v>961</v>
      </c>
      <c r="H267" s="323"/>
      <c r="I267" s="363">
        <f t="shared" si="174"/>
        <v>89691.9</v>
      </c>
      <c r="J267" s="364">
        <f t="shared" si="175"/>
        <v>896.91899999999998</v>
      </c>
      <c r="K267" s="365">
        <f t="shared" si="176"/>
        <v>68628.401000000027</v>
      </c>
      <c r="L267" s="329"/>
      <c r="M267" s="356">
        <f t="shared" si="177"/>
        <v>13725680</v>
      </c>
      <c r="N267" s="356">
        <f t="shared" si="178"/>
        <v>686284</v>
      </c>
      <c r="O267" s="357">
        <f t="shared" si="179"/>
        <v>138216880</v>
      </c>
      <c r="P267" s="358">
        <f t="shared" si="180"/>
        <v>18428.917333333335</v>
      </c>
      <c r="Q267" s="359">
        <f t="shared" si="181"/>
        <v>201</v>
      </c>
      <c r="R267" s="360">
        <f t="shared" si="182"/>
        <v>0.21</v>
      </c>
      <c r="S267" s="361">
        <f t="shared" si="183"/>
        <v>221</v>
      </c>
      <c r="T267" s="362">
        <f t="shared" si="184"/>
        <v>0.23</v>
      </c>
      <c r="U267" s="331"/>
      <c r="V267" s="352">
        <f t="shared" si="185"/>
        <v>7755009.3099999996</v>
      </c>
      <c r="W267" s="353">
        <f t="shared" si="186"/>
        <v>145971889.31</v>
      </c>
      <c r="X267" s="354">
        <f t="shared" si="187"/>
        <v>0.06</v>
      </c>
      <c r="Y267" s="355">
        <f t="shared" si="188"/>
        <v>1034</v>
      </c>
      <c r="Z267" s="333"/>
      <c r="AA267" s="348">
        <f t="shared" si="189"/>
        <v>-145964389.31</v>
      </c>
      <c r="AB267" s="349">
        <f t="shared" si="190"/>
        <v>19462.919999999998</v>
      </c>
      <c r="AC267" s="350">
        <f t="shared" si="191"/>
        <v>0</v>
      </c>
      <c r="AD267" s="351">
        <f t="shared" si="192"/>
        <v>0</v>
      </c>
      <c r="AE267" s="174">
        <v>251</v>
      </c>
    </row>
    <row r="268" spans="1:31" ht="15">
      <c r="A268" s="173">
        <v>252</v>
      </c>
      <c r="B268" s="369">
        <f t="shared" si="169"/>
        <v>0</v>
      </c>
      <c r="C268" s="368">
        <f t="shared" si="170"/>
        <v>20</v>
      </c>
      <c r="D268" s="323"/>
      <c r="E268" s="366">
        <f t="shared" si="171"/>
        <v>0</v>
      </c>
      <c r="F268" s="367">
        <f t="shared" si="172"/>
        <v>4</v>
      </c>
      <c r="G268" s="368">
        <f t="shared" si="173"/>
        <v>965</v>
      </c>
      <c r="H268" s="323"/>
      <c r="I268" s="363">
        <f t="shared" si="174"/>
        <v>90281.9</v>
      </c>
      <c r="J268" s="364">
        <f t="shared" si="175"/>
        <v>902.81899999999996</v>
      </c>
      <c r="K268" s="365">
        <f t="shared" si="176"/>
        <v>69531.22000000003</v>
      </c>
      <c r="L268" s="329"/>
      <c r="M268" s="356">
        <f t="shared" si="177"/>
        <v>13906244</v>
      </c>
      <c r="N268" s="356">
        <f t="shared" si="178"/>
        <v>695312.2</v>
      </c>
      <c r="O268" s="357">
        <f t="shared" si="179"/>
        <v>140962016</v>
      </c>
      <c r="P268" s="358">
        <f t="shared" si="180"/>
        <v>18794.935466666666</v>
      </c>
      <c r="Q268" s="359">
        <f t="shared" si="181"/>
        <v>203</v>
      </c>
      <c r="R268" s="360">
        <f t="shared" si="182"/>
        <v>0.21</v>
      </c>
      <c r="S268" s="361">
        <f t="shared" si="183"/>
        <v>223</v>
      </c>
      <c r="T268" s="362">
        <f t="shared" si="184"/>
        <v>0.23</v>
      </c>
      <c r="U268" s="331"/>
      <c r="V268" s="352">
        <f t="shared" si="185"/>
        <v>7857027.8600000003</v>
      </c>
      <c r="W268" s="353">
        <f t="shared" si="186"/>
        <v>148819043.86000001</v>
      </c>
      <c r="X268" s="354">
        <f t="shared" si="187"/>
        <v>0.06</v>
      </c>
      <c r="Y268" s="355">
        <f t="shared" si="188"/>
        <v>1047.5999999999999</v>
      </c>
      <c r="Z268" s="333"/>
      <c r="AA268" s="348">
        <f t="shared" si="189"/>
        <v>-148811543.86000001</v>
      </c>
      <c r="AB268" s="349">
        <f t="shared" si="190"/>
        <v>19842.54</v>
      </c>
      <c r="AC268" s="350">
        <f t="shared" si="191"/>
        <v>0</v>
      </c>
      <c r="AD268" s="351">
        <f t="shared" si="192"/>
        <v>0</v>
      </c>
      <c r="AE268" s="174">
        <v>252</v>
      </c>
    </row>
    <row r="269" spans="1:31" ht="15">
      <c r="A269" s="173">
        <v>253</v>
      </c>
      <c r="B269" s="369">
        <f t="shared" si="169"/>
        <v>0</v>
      </c>
      <c r="C269" s="368">
        <f t="shared" si="170"/>
        <v>20</v>
      </c>
      <c r="D269" s="323"/>
      <c r="E269" s="366">
        <f t="shared" si="171"/>
        <v>0</v>
      </c>
      <c r="F269" s="367">
        <f t="shared" si="172"/>
        <v>4</v>
      </c>
      <c r="G269" s="368">
        <f t="shared" si="173"/>
        <v>969</v>
      </c>
      <c r="H269" s="323"/>
      <c r="I269" s="363">
        <f t="shared" si="174"/>
        <v>90871.9</v>
      </c>
      <c r="J269" s="364">
        <f t="shared" si="175"/>
        <v>908.71900000000005</v>
      </c>
      <c r="K269" s="365">
        <f t="shared" si="176"/>
        <v>70439.939000000028</v>
      </c>
      <c r="L269" s="329"/>
      <c r="M269" s="356">
        <f t="shared" si="177"/>
        <v>14087988</v>
      </c>
      <c r="N269" s="356">
        <f t="shared" si="178"/>
        <v>704399.4</v>
      </c>
      <c r="O269" s="357">
        <f t="shared" si="179"/>
        <v>143743264.80000001</v>
      </c>
      <c r="P269" s="358">
        <f t="shared" si="180"/>
        <v>19165.768640000002</v>
      </c>
      <c r="Q269" s="359">
        <f t="shared" si="181"/>
        <v>204</v>
      </c>
      <c r="R269" s="360">
        <f t="shared" si="182"/>
        <v>0.21</v>
      </c>
      <c r="S269" s="361">
        <f t="shared" si="183"/>
        <v>224</v>
      </c>
      <c r="T269" s="362">
        <f t="shared" si="184"/>
        <v>0.23</v>
      </c>
      <c r="U269" s="331"/>
      <c r="V269" s="352">
        <f t="shared" si="185"/>
        <v>7959713.1100000003</v>
      </c>
      <c r="W269" s="353">
        <f t="shared" si="186"/>
        <v>151702977.91</v>
      </c>
      <c r="X269" s="354">
        <f t="shared" si="187"/>
        <v>0.06</v>
      </c>
      <c r="Y269" s="355">
        <f t="shared" si="188"/>
        <v>1061.3</v>
      </c>
      <c r="Z269" s="333"/>
      <c r="AA269" s="348">
        <f t="shared" si="189"/>
        <v>-151695477.91</v>
      </c>
      <c r="AB269" s="349">
        <f t="shared" si="190"/>
        <v>20227.060000000001</v>
      </c>
      <c r="AC269" s="350">
        <f t="shared" si="191"/>
        <v>0</v>
      </c>
      <c r="AD269" s="351">
        <f t="shared" si="192"/>
        <v>0</v>
      </c>
      <c r="AE269" s="174">
        <v>253</v>
      </c>
    </row>
    <row r="270" spans="1:31" ht="15">
      <c r="A270" s="173">
        <v>254</v>
      </c>
      <c r="B270" s="369">
        <f t="shared" si="169"/>
        <v>0</v>
      </c>
      <c r="C270" s="368">
        <f t="shared" si="170"/>
        <v>20</v>
      </c>
      <c r="D270" s="323"/>
      <c r="E270" s="366">
        <f t="shared" si="171"/>
        <v>0</v>
      </c>
      <c r="F270" s="367">
        <f t="shared" si="172"/>
        <v>4</v>
      </c>
      <c r="G270" s="368">
        <f t="shared" si="173"/>
        <v>973</v>
      </c>
      <c r="H270" s="323"/>
      <c r="I270" s="363">
        <f t="shared" si="174"/>
        <v>91461.9</v>
      </c>
      <c r="J270" s="364">
        <f t="shared" si="175"/>
        <v>914.61900000000003</v>
      </c>
      <c r="K270" s="365">
        <f t="shared" si="176"/>
        <v>71354.558000000034</v>
      </c>
      <c r="L270" s="329"/>
      <c r="M270" s="356">
        <f t="shared" si="177"/>
        <v>14270912</v>
      </c>
      <c r="N270" s="356">
        <f t="shared" si="178"/>
        <v>713545.6</v>
      </c>
      <c r="O270" s="357">
        <f t="shared" si="179"/>
        <v>146560862.40000001</v>
      </c>
      <c r="P270" s="358">
        <f t="shared" si="180"/>
        <v>19541.44832</v>
      </c>
      <c r="Q270" s="359">
        <f t="shared" si="181"/>
        <v>205</v>
      </c>
      <c r="R270" s="360">
        <f t="shared" si="182"/>
        <v>0.21</v>
      </c>
      <c r="S270" s="361">
        <f t="shared" si="183"/>
        <v>225</v>
      </c>
      <c r="T270" s="362">
        <f t="shared" si="184"/>
        <v>0.23</v>
      </c>
      <c r="U270" s="331"/>
      <c r="V270" s="352">
        <f t="shared" si="185"/>
        <v>8063065.0499999998</v>
      </c>
      <c r="W270" s="353">
        <f t="shared" si="186"/>
        <v>154623927.44999999</v>
      </c>
      <c r="X270" s="354">
        <f t="shared" si="187"/>
        <v>0.06</v>
      </c>
      <c r="Y270" s="355">
        <f t="shared" si="188"/>
        <v>1075.08</v>
      </c>
      <c r="Z270" s="333"/>
      <c r="AA270" s="348">
        <f t="shared" si="189"/>
        <v>-154616427.44999999</v>
      </c>
      <c r="AB270" s="349">
        <f t="shared" si="190"/>
        <v>20616.52</v>
      </c>
      <c r="AC270" s="350">
        <f t="shared" si="191"/>
        <v>0</v>
      </c>
      <c r="AD270" s="351">
        <f t="shared" si="192"/>
        <v>0</v>
      </c>
      <c r="AE270" s="174">
        <v>254</v>
      </c>
    </row>
    <row r="271" spans="1:31" ht="15">
      <c r="A271" s="173">
        <v>255</v>
      </c>
      <c r="B271" s="369">
        <f t="shared" si="169"/>
        <v>0</v>
      </c>
      <c r="C271" s="368">
        <f t="shared" si="170"/>
        <v>20</v>
      </c>
      <c r="D271" s="323"/>
      <c r="E271" s="366">
        <f t="shared" si="171"/>
        <v>0</v>
      </c>
      <c r="F271" s="367">
        <f t="shared" si="172"/>
        <v>4</v>
      </c>
      <c r="G271" s="368">
        <f t="shared" si="173"/>
        <v>977</v>
      </c>
      <c r="H271" s="323"/>
      <c r="I271" s="363">
        <f t="shared" si="174"/>
        <v>92051.9</v>
      </c>
      <c r="J271" s="364">
        <f t="shared" si="175"/>
        <v>920.51900000000001</v>
      </c>
      <c r="K271" s="365">
        <f t="shared" si="176"/>
        <v>72275.077000000034</v>
      </c>
      <c r="L271" s="329"/>
      <c r="M271" s="356">
        <f t="shared" si="177"/>
        <v>14455016</v>
      </c>
      <c r="N271" s="356">
        <f t="shared" si="178"/>
        <v>722750.8</v>
      </c>
      <c r="O271" s="357">
        <f t="shared" si="179"/>
        <v>149415044.80000001</v>
      </c>
      <c r="P271" s="358">
        <f t="shared" si="180"/>
        <v>19922.005973333336</v>
      </c>
      <c r="Q271" s="359">
        <f t="shared" si="181"/>
        <v>207</v>
      </c>
      <c r="R271" s="360">
        <f t="shared" si="182"/>
        <v>0.21</v>
      </c>
      <c r="S271" s="361">
        <f t="shared" si="183"/>
        <v>227</v>
      </c>
      <c r="T271" s="362">
        <f t="shared" si="184"/>
        <v>0.23</v>
      </c>
      <c r="U271" s="331"/>
      <c r="V271" s="352">
        <f t="shared" si="185"/>
        <v>8167083.7000000002</v>
      </c>
      <c r="W271" s="353">
        <f t="shared" si="186"/>
        <v>157582128.5</v>
      </c>
      <c r="X271" s="354">
        <f t="shared" si="187"/>
        <v>0.05</v>
      </c>
      <c r="Y271" s="355">
        <f t="shared" si="188"/>
        <v>1088.94</v>
      </c>
      <c r="Z271" s="333"/>
      <c r="AA271" s="348">
        <f t="shared" si="189"/>
        <v>-157574628.5</v>
      </c>
      <c r="AB271" s="349">
        <f t="shared" si="190"/>
        <v>21010.95</v>
      </c>
      <c r="AC271" s="350">
        <f t="shared" si="191"/>
        <v>0</v>
      </c>
      <c r="AD271" s="351">
        <f t="shared" si="192"/>
        <v>0</v>
      </c>
      <c r="AE271" s="174">
        <v>255</v>
      </c>
    </row>
    <row r="272" spans="1:31" ht="15">
      <c r="A272" s="173">
        <v>256</v>
      </c>
      <c r="B272" s="369">
        <f t="shared" si="169"/>
        <v>0</v>
      </c>
      <c r="C272" s="368">
        <f t="shared" si="170"/>
        <v>20</v>
      </c>
      <c r="D272" s="323"/>
      <c r="E272" s="366">
        <f t="shared" si="171"/>
        <v>0</v>
      </c>
      <c r="F272" s="367">
        <f t="shared" si="172"/>
        <v>4</v>
      </c>
      <c r="G272" s="368">
        <f t="shared" si="173"/>
        <v>981</v>
      </c>
      <c r="H272" s="323"/>
      <c r="I272" s="363">
        <f t="shared" si="174"/>
        <v>92641.9</v>
      </c>
      <c r="J272" s="364">
        <f t="shared" si="175"/>
        <v>926.41899999999998</v>
      </c>
      <c r="K272" s="365">
        <f t="shared" si="176"/>
        <v>73201.496000000028</v>
      </c>
      <c r="L272" s="329"/>
      <c r="M272" s="356">
        <f t="shared" si="177"/>
        <v>14640300</v>
      </c>
      <c r="N272" s="356">
        <f t="shared" si="178"/>
        <v>732015</v>
      </c>
      <c r="O272" s="357">
        <f t="shared" si="179"/>
        <v>152306048</v>
      </c>
      <c r="P272" s="358">
        <f t="shared" si="180"/>
        <v>20307.473066666666</v>
      </c>
      <c r="Q272" s="359">
        <f t="shared" si="181"/>
        <v>208</v>
      </c>
      <c r="R272" s="360">
        <f t="shared" si="182"/>
        <v>0.21</v>
      </c>
      <c r="S272" s="361">
        <f t="shared" si="183"/>
        <v>228</v>
      </c>
      <c r="T272" s="362">
        <f t="shared" si="184"/>
        <v>0.23</v>
      </c>
      <c r="U272" s="331"/>
      <c r="V272" s="352">
        <f t="shared" si="185"/>
        <v>8271769.0499999998</v>
      </c>
      <c r="W272" s="353">
        <f t="shared" si="186"/>
        <v>160577817.05000001</v>
      </c>
      <c r="X272" s="354">
        <f t="shared" si="187"/>
        <v>0.05</v>
      </c>
      <c r="Y272" s="355">
        <f t="shared" si="188"/>
        <v>1102.9000000000001</v>
      </c>
      <c r="Z272" s="333"/>
      <c r="AA272" s="348">
        <f t="shared" si="189"/>
        <v>-160570317.05000001</v>
      </c>
      <c r="AB272" s="349">
        <f t="shared" si="190"/>
        <v>21410.38</v>
      </c>
      <c r="AC272" s="350">
        <f t="shared" si="191"/>
        <v>0</v>
      </c>
      <c r="AD272" s="351">
        <f t="shared" si="192"/>
        <v>0</v>
      </c>
      <c r="AE272" s="174">
        <v>256</v>
      </c>
    </row>
    <row r="273" spans="1:31" ht="15">
      <c r="A273" s="173">
        <v>257</v>
      </c>
      <c r="B273" s="369">
        <f t="shared" si="169"/>
        <v>0</v>
      </c>
      <c r="C273" s="368">
        <f t="shared" si="170"/>
        <v>20</v>
      </c>
      <c r="D273" s="323"/>
      <c r="E273" s="366">
        <f t="shared" si="171"/>
        <v>0</v>
      </c>
      <c r="F273" s="367">
        <f t="shared" si="172"/>
        <v>4</v>
      </c>
      <c r="G273" s="368">
        <f t="shared" si="173"/>
        <v>985</v>
      </c>
      <c r="H273" s="323"/>
      <c r="I273" s="363">
        <f t="shared" si="174"/>
        <v>93231.9</v>
      </c>
      <c r="J273" s="364">
        <f t="shared" si="175"/>
        <v>932.31899999999996</v>
      </c>
      <c r="K273" s="365">
        <f t="shared" si="176"/>
        <v>74133.815000000031</v>
      </c>
      <c r="L273" s="329"/>
      <c r="M273" s="356">
        <f t="shared" si="177"/>
        <v>14826764</v>
      </c>
      <c r="N273" s="356">
        <f t="shared" si="178"/>
        <v>741338.2</v>
      </c>
      <c r="O273" s="357">
        <f t="shared" si="179"/>
        <v>155234108</v>
      </c>
      <c r="P273" s="358">
        <f t="shared" si="180"/>
        <v>20697.881066666665</v>
      </c>
      <c r="Q273" s="359">
        <f t="shared" si="181"/>
        <v>209</v>
      </c>
      <c r="R273" s="360">
        <f t="shared" si="182"/>
        <v>0.21</v>
      </c>
      <c r="S273" s="361">
        <f t="shared" si="183"/>
        <v>229</v>
      </c>
      <c r="T273" s="362">
        <f t="shared" si="184"/>
        <v>0.23</v>
      </c>
      <c r="U273" s="331"/>
      <c r="V273" s="352">
        <f t="shared" si="185"/>
        <v>8377121.0999999996</v>
      </c>
      <c r="W273" s="353">
        <f t="shared" si="186"/>
        <v>163611229.09999999</v>
      </c>
      <c r="X273" s="354">
        <f t="shared" si="187"/>
        <v>0.05</v>
      </c>
      <c r="Y273" s="355">
        <f t="shared" si="188"/>
        <v>1116.95</v>
      </c>
      <c r="Z273" s="333"/>
      <c r="AA273" s="348">
        <f t="shared" si="189"/>
        <v>-163603729.09999999</v>
      </c>
      <c r="AB273" s="349">
        <f t="shared" si="190"/>
        <v>21814.83</v>
      </c>
      <c r="AC273" s="350">
        <f t="shared" si="191"/>
        <v>0</v>
      </c>
      <c r="AD273" s="351">
        <f t="shared" si="192"/>
        <v>0</v>
      </c>
      <c r="AE273" s="174">
        <v>257</v>
      </c>
    </row>
    <row r="274" spans="1:31" ht="15">
      <c r="A274" s="173">
        <v>258</v>
      </c>
      <c r="B274" s="369">
        <f t="shared" si="169"/>
        <v>0</v>
      </c>
      <c r="C274" s="368">
        <f t="shared" si="170"/>
        <v>20</v>
      </c>
      <c r="D274" s="323"/>
      <c r="E274" s="366">
        <f t="shared" si="171"/>
        <v>0</v>
      </c>
      <c r="F274" s="367">
        <f t="shared" si="172"/>
        <v>4</v>
      </c>
      <c r="G274" s="368">
        <f t="shared" si="173"/>
        <v>989</v>
      </c>
      <c r="H274" s="323"/>
      <c r="I274" s="363">
        <f t="shared" si="174"/>
        <v>93821.9</v>
      </c>
      <c r="J274" s="364">
        <f t="shared" si="175"/>
        <v>938.21900000000005</v>
      </c>
      <c r="K274" s="365">
        <f t="shared" si="176"/>
        <v>75072.034000000029</v>
      </c>
      <c r="L274" s="329"/>
      <c r="M274" s="356">
        <f t="shared" si="177"/>
        <v>15014406</v>
      </c>
      <c r="N274" s="356">
        <f t="shared" si="178"/>
        <v>750720.3</v>
      </c>
      <c r="O274" s="357">
        <f t="shared" si="179"/>
        <v>158199460.80000001</v>
      </c>
      <c r="P274" s="358">
        <f t="shared" si="180"/>
        <v>21093.261440000002</v>
      </c>
      <c r="Q274" s="359">
        <f t="shared" si="181"/>
        <v>211</v>
      </c>
      <c r="R274" s="360">
        <f t="shared" si="182"/>
        <v>0.21</v>
      </c>
      <c r="S274" s="361">
        <f t="shared" si="183"/>
        <v>231</v>
      </c>
      <c r="T274" s="362">
        <f t="shared" si="184"/>
        <v>0.23</v>
      </c>
      <c r="U274" s="331"/>
      <c r="V274" s="352">
        <f t="shared" si="185"/>
        <v>8483139.8399999999</v>
      </c>
      <c r="W274" s="353">
        <f t="shared" si="186"/>
        <v>166682600.63999999</v>
      </c>
      <c r="X274" s="354">
        <f t="shared" si="187"/>
        <v>0.05</v>
      </c>
      <c r="Y274" s="355">
        <f t="shared" si="188"/>
        <v>1131.0899999999999</v>
      </c>
      <c r="Z274" s="333"/>
      <c r="AA274" s="348">
        <f t="shared" si="189"/>
        <v>-166675100.63999999</v>
      </c>
      <c r="AB274" s="349">
        <f t="shared" si="190"/>
        <v>22224.35</v>
      </c>
      <c r="AC274" s="350">
        <f t="shared" si="191"/>
        <v>0</v>
      </c>
      <c r="AD274" s="351">
        <f t="shared" si="192"/>
        <v>0</v>
      </c>
      <c r="AE274" s="174">
        <v>258</v>
      </c>
    </row>
    <row r="275" spans="1:31" ht="15">
      <c r="A275" s="173">
        <v>259</v>
      </c>
      <c r="B275" s="369">
        <f t="shared" si="169"/>
        <v>0</v>
      </c>
      <c r="C275" s="368">
        <f t="shared" si="170"/>
        <v>20</v>
      </c>
      <c r="D275" s="323"/>
      <c r="E275" s="366">
        <f t="shared" si="171"/>
        <v>0</v>
      </c>
      <c r="F275" s="367">
        <f t="shared" si="172"/>
        <v>4</v>
      </c>
      <c r="G275" s="368">
        <f t="shared" si="173"/>
        <v>993</v>
      </c>
      <c r="H275" s="323"/>
      <c r="I275" s="363">
        <f t="shared" si="174"/>
        <v>94411.9</v>
      </c>
      <c r="J275" s="364">
        <f t="shared" si="175"/>
        <v>944.11900000000003</v>
      </c>
      <c r="K275" s="365">
        <f t="shared" si="176"/>
        <v>76016.153000000035</v>
      </c>
      <c r="L275" s="329"/>
      <c r="M275" s="356">
        <f t="shared" si="177"/>
        <v>15203230</v>
      </c>
      <c r="N275" s="356">
        <f t="shared" si="178"/>
        <v>760161.5</v>
      </c>
      <c r="O275" s="357">
        <f t="shared" si="179"/>
        <v>161202342</v>
      </c>
      <c r="P275" s="358">
        <f t="shared" si="180"/>
        <v>21493.6456</v>
      </c>
      <c r="Q275" s="359">
        <f t="shared" si="181"/>
        <v>212</v>
      </c>
      <c r="R275" s="360">
        <f t="shared" si="182"/>
        <v>0.21</v>
      </c>
      <c r="S275" s="361">
        <f t="shared" si="183"/>
        <v>232</v>
      </c>
      <c r="T275" s="362">
        <f t="shared" si="184"/>
        <v>0.23</v>
      </c>
      <c r="U275" s="331"/>
      <c r="V275" s="352">
        <f t="shared" si="185"/>
        <v>8589825.2899999991</v>
      </c>
      <c r="W275" s="353">
        <f t="shared" si="186"/>
        <v>169792167.28999999</v>
      </c>
      <c r="X275" s="354">
        <f t="shared" si="187"/>
        <v>0.05</v>
      </c>
      <c r="Y275" s="355">
        <f t="shared" si="188"/>
        <v>1145.31</v>
      </c>
      <c r="Z275" s="333"/>
      <c r="AA275" s="348">
        <f t="shared" si="189"/>
        <v>-169784667.28999999</v>
      </c>
      <c r="AB275" s="349">
        <f t="shared" si="190"/>
        <v>22638.959999999999</v>
      </c>
      <c r="AC275" s="350">
        <f t="shared" si="191"/>
        <v>0</v>
      </c>
      <c r="AD275" s="351">
        <f t="shared" si="192"/>
        <v>0</v>
      </c>
      <c r="AE275" s="174">
        <v>259</v>
      </c>
    </row>
    <row r="276" spans="1:31" ht="15">
      <c r="A276" s="173">
        <v>260</v>
      </c>
      <c r="B276" s="369">
        <f t="shared" si="169"/>
        <v>0</v>
      </c>
      <c r="C276" s="368">
        <f t="shared" si="170"/>
        <v>20</v>
      </c>
      <c r="D276" s="323"/>
      <c r="E276" s="366">
        <f t="shared" si="171"/>
        <v>0</v>
      </c>
      <c r="F276" s="367">
        <f t="shared" si="172"/>
        <v>4</v>
      </c>
      <c r="G276" s="368">
        <f t="shared" si="173"/>
        <v>997</v>
      </c>
      <c r="H276" s="323"/>
      <c r="I276" s="363">
        <f t="shared" si="174"/>
        <v>95001.9</v>
      </c>
      <c r="J276" s="364">
        <f t="shared" si="175"/>
        <v>950.01900000000001</v>
      </c>
      <c r="K276" s="365">
        <f t="shared" si="176"/>
        <v>76966.172000000035</v>
      </c>
      <c r="L276" s="329"/>
      <c r="M276" s="356">
        <f t="shared" si="177"/>
        <v>15393234</v>
      </c>
      <c r="N276" s="356">
        <f t="shared" si="178"/>
        <v>769661.7</v>
      </c>
      <c r="O276" s="357">
        <f t="shared" si="179"/>
        <v>164242988</v>
      </c>
      <c r="P276" s="358">
        <f t="shared" si="180"/>
        <v>21899.065066666666</v>
      </c>
      <c r="Q276" s="359">
        <f t="shared" si="181"/>
        <v>213</v>
      </c>
      <c r="R276" s="360">
        <f t="shared" si="182"/>
        <v>0.21</v>
      </c>
      <c r="S276" s="361">
        <f t="shared" si="183"/>
        <v>233</v>
      </c>
      <c r="T276" s="362">
        <f t="shared" si="184"/>
        <v>0.23</v>
      </c>
      <c r="U276" s="331"/>
      <c r="V276" s="352">
        <f t="shared" si="185"/>
        <v>8697177.4399999995</v>
      </c>
      <c r="W276" s="353">
        <f t="shared" si="186"/>
        <v>172940165.44</v>
      </c>
      <c r="X276" s="354">
        <f t="shared" si="187"/>
        <v>0.05</v>
      </c>
      <c r="Y276" s="355">
        <f t="shared" si="188"/>
        <v>1159.6199999999999</v>
      </c>
      <c r="Z276" s="333"/>
      <c r="AA276" s="348">
        <f t="shared" si="189"/>
        <v>-172932665.44</v>
      </c>
      <c r="AB276" s="349">
        <f t="shared" si="190"/>
        <v>23058.69</v>
      </c>
      <c r="AC276" s="350">
        <f t="shared" si="191"/>
        <v>0</v>
      </c>
      <c r="AD276" s="351">
        <f t="shared" si="192"/>
        <v>0</v>
      </c>
      <c r="AE276" s="174">
        <v>260</v>
      </c>
    </row>
    <row r="277" spans="1:31" ht="15">
      <c r="A277" s="173">
        <v>261</v>
      </c>
      <c r="B277" s="369">
        <f t="shared" si="169"/>
        <v>0</v>
      </c>
      <c r="C277" s="368">
        <f t="shared" si="170"/>
        <v>20</v>
      </c>
      <c r="D277" s="323"/>
      <c r="E277" s="366">
        <f t="shared" si="171"/>
        <v>0</v>
      </c>
      <c r="F277" s="367">
        <f t="shared" si="172"/>
        <v>4</v>
      </c>
      <c r="G277" s="368">
        <f t="shared" si="173"/>
        <v>1001</v>
      </c>
      <c r="H277" s="323"/>
      <c r="I277" s="363">
        <f t="shared" si="174"/>
        <v>95591.9</v>
      </c>
      <c r="J277" s="364">
        <f t="shared" si="175"/>
        <v>955.91899999999998</v>
      </c>
      <c r="K277" s="365">
        <f t="shared" si="176"/>
        <v>77922.091000000029</v>
      </c>
      <c r="L277" s="329"/>
      <c r="M277" s="356">
        <f t="shared" si="177"/>
        <v>15584418</v>
      </c>
      <c r="N277" s="356">
        <f t="shared" si="178"/>
        <v>779220.9</v>
      </c>
      <c r="O277" s="357">
        <f t="shared" si="179"/>
        <v>167321634.80000001</v>
      </c>
      <c r="P277" s="358">
        <f t="shared" si="180"/>
        <v>22309.551306666668</v>
      </c>
      <c r="Q277" s="359">
        <f t="shared" si="181"/>
        <v>215</v>
      </c>
      <c r="R277" s="360">
        <f t="shared" si="182"/>
        <v>0.21</v>
      </c>
      <c r="S277" s="361">
        <f t="shared" si="183"/>
        <v>235</v>
      </c>
      <c r="T277" s="362">
        <f t="shared" si="184"/>
        <v>0.23</v>
      </c>
      <c r="U277" s="331"/>
      <c r="V277" s="352">
        <f t="shared" si="185"/>
        <v>8805196.2799999993</v>
      </c>
      <c r="W277" s="353">
        <f t="shared" si="186"/>
        <v>176126831.08000001</v>
      </c>
      <c r="X277" s="354">
        <f t="shared" si="187"/>
        <v>0.05</v>
      </c>
      <c r="Y277" s="355">
        <f t="shared" si="188"/>
        <v>1174.03</v>
      </c>
      <c r="Z277" s="333"/>
      <c r="AA277" s="348">
        <f t="shared" si="189"/>
        <v>-176119331.08000001</v>
      </c>
      <c r="AB277" s="349">
        <f t="shared" si="190"/>
        <v>23483.58</v>
      </c>
      <c r="AC277" s="350">
        <f t="shared" si="191"/>
        <v>0</v>
      </c>
      <c r="AD277" s="351">
        <f t="shared" si="192"/>
        <v>0</v>
      </c>
      <c r="AE277" s="174">
        <v>261</v>
      </c>
    </row>
    <row r="278" spans="1:31" ht="15">
      <c r="A278" s="173">
        <v>262</v>
      </c>
      <c r="B278" s="369">
        <f t="shared" si="169"/>
        <v>0</v>
      </c>
      <c r="C278" s="368">
        <f t="shared" si="170"/>
        <v>20</v>
      </c>
      <c r="D278" s="323"/>
      <c r="E278" s="366">
        <f t="shared" si="171"/>
        <v>0</v>
      </c>
      <c r="F278" s="367">
        <f t="shared" si="172"/>
        <v>4</v>
      </c>
      <c r="G278" s="368">
        <f t="shared" si="173"/>
        <v>1005</v>
      </c>
      <c r="H278" s="323"/>
      <c r="I278" s="363">
        <f t="shared" si="174"/>
        <v>96181.9</v>
      </c>
      <c r="J278" s="364">
        <f t="shared" si="175"/>
        <v>961.81899999999996</v>
      </c>
      <c r="K278" s="365">
        <f t="shared" si="176"/>
        <v>78883.910000000033</v>
      </c>
      <c r="L278" s="329"/>
      <c r="M278" s="356">
        <f t="shared" si="177"/>
        <v>15776782</v>
      </c>
      <c r="N278" s="356">
        <f t="shared" si="178"/>
        <v>788839.1</v>
      </c>
      <c r="O278" s="357">
        <f t="shared" si="179"/>
        <v>170438518.40000001</v>
      </c>
      <c r="P278" s="358">
        <f t="shared" si="180"/>
        <v>22725.135786666666</v>
      </c>
      <c r="Q278" s="359">
        <f t="shared" si="181"/>
        <v>216</v>
      </c>
      <c r="R278" s="360">
        <f t="shared" si="182"/>
        <v>0.21</v>
      </c>
      <c r="S278" s="361">
        <f t="shared" si="183"/>
        <v>236</v>
      </c>
      <c r="T278" s="362">
        <f t="shared" si="184"/>
        <v>0.23</v>
      </c>
      <c r="U278" s="331"/>
      <c r="V278" s="352">
        <f t="shared" si="185"/>
        <v>8913881.8300000001</v>
      </c>
      <c r="W278" s="353">
        <f t="shared" si="186"/>
        <v>179352400.22999999</v>
      </c>
      <c r="X278" s="354">
        <f t="shared" si="187"/>
        <v>0.05</v>
      </c>
      <c r="Y278" s="355">
        <f t="shared" si="188"/>
        <v>1188.52</v>
      </c>
      <c r="Z278" s="333"/>
      <c r="AA278" s="348">
        <f t="shared" si="189"/>
        <v>-179344900.22999999</v>
      </c>
      <c r="AB278" s="349">
        <f t="shared" si="190"/>
        <v>23913.65</v>
      </c>
      <c r="AC278" s="350">
        <f t="shared" si="191"/>
        <v>0</v>
      </c>
      <c r="AD278" s="351">
        <f t="shared" si="192"/>
        <v>0</v>
      </c>
      <c r="AE278" s="174">
        <v>262</v>
      </c>
    </row>
    <row r="279" spans="1:31" ht="15">
      <c r="A279" s="173">
        <v>263</v>
      </c>
      <c r="B279" s="369">
        <f t="shared" si="169"/>
        <v>0</v>
      </c>
      <c r="C279" s="368">
        <f t="shared" si="170"/>
        <v>20</v>
      </c>
      <c r="D279" s="323"/>
      <c r="E279" s="366">
        <f t="shared" si="171"/>
        <v>0</v>
      </c>
      <c r="F279" s="367">
        <f t="shared" si="172"/>
        <v>4</v>
      </c>
      <c r="G279" s="368">
        <f t="shared" si="173"/>
        <v>1009</v>
      </c>
      <c r="H279" s="323"/>
      <c r="I279" s="363">
        <f t="shared" si="174"/>
        <v>96771.9</v>
      </c>
      <c r="J279" s="364">
        <f t="shared" si="175"/>
        <v>967.71900000000005</v>
      </c>
      <c r="K279" s="365">
        <f t="shared" si="176"/>
        <v>79851.62900000003</v>
      </c>
      <c r="L279" s="329"/>
      <c r="M279" s="356">
        <f t="shared" si="177"/>
        <v>15970326</v>
      </c>
      <c r="N279" s="356">
        <f t="shared" si="178"/>
        <v>798516.3</v>
      </c>
      <c r="O279" s="357">
        <f t="shared" si="179"/>
        <v>173593874.80000001</v>
      </c>
      <c r="P279" s="358">
        <f t="shared" si="180"/>
        <v>23145.849973333334</v>
      </c>
      <c r="Q279" s="359">
        <f t="shared" si="181"/>
        <v>217</v>
      </c>
      <c r="R279" s="360">
        <f t="shared" si="182"/>
        <v>0.22</v>
      </c>
      <c r="S279" s="361">
        <f t="shared" si="183"/>
        <v>237</v>
      </c>
      <c r="T279" s="362">
        <f t="shared" si="184"/>
        <v>0.23</v>
      </c>
      <c r="U279" s="331"/>
      <c r="V279" s="352">
        <f t="shared" si="185"/>
        <v>9023234.0800000001</v>
      </c>
      <c r="W279" s="353">
        <f t="shared" si="186"/>
        <v>182617108.88</v>
      </c>
      <c r="X279" s="354">
        <f t="shared" si="187"/>
        <v>0.05</v>
      </c>
      <c r="Y279" s="355">
        <f t="shared" si="188"/>
        <v>1203.0999999999999</v>
      </c>
      <c r="Z279" s="333"/>
      <c r="AA279" s="348">
        <f t="shared" si="189"/>
        <v>-182609608.88</v>
      </c>
      <c r="AB279" s="349">
        <f t="shared" si="190"/>
        <v>24348.95</v>
      </c>
      <c r="AC279" s="350">
        <f t="shared" si="191"/>
        <v>0</v>
      </c>
      <c r="AD279" s="351">
        <f t="shared" si="192"/>
        <v>0</v>
      </c>
      <c r="AE279" s="174">
        <v>263</v>
      </c>
    </row>
    <row r="280" spans="1:31" ht="15">
      <c r="A280" s="173">
        <v>264</v>
      </c>
      <c r="B280" s="369">
        <f t="shared" si="169"/>
        <v>0</v>
      </c>
      <c r="C280" s="368">
        <f t="shared" si="170"/>
        <v>20</v>
      </c>
      <c r="D280" s="323"/>
      <c r="E280" s="366">
        <f t="shared" si="171"/>
        <v>0</v>
      </c>
      <c r="F280" s="367">
        <f t="shared" si="172"/>
        <v>4</v>
      </c>
      <c r="G280" s="368">
        <f t="shared" si="173"/>
        <v>1013</v>
      </c>
      <c r="H280" s="323"/>
      <c r="I280" s="363">
        <f t="shared" si="174"/>
        <v>97361.9</v>
      </c>
      <c r="J280" s="364">
        <f t="shared" si="175"/>
        <v>973.61900000000003</v>
      </c>
      <c r="K280" s="365">
        <f t="shared" si="176"/>
        <v>80825.248000000036</v>
      </c>
      <c r="L280" s="329"/>
      <c r="M280" s="356">
        <f t="shared" si="177"/>
        <v>16165050</v>
      </c>
      <c r="N280" s="356">
        <f t="shared" si="178"/>
        <v>808252.5</v>
      </c>
      <c r="O280" s="357">
        <f t="shared" si="179"/>
        <v>176787940</v>
      </c>
      <c r="P280" s="358">
        <f t="shared" si="180"/>
        <v>23571.725333333332</v>
      </c>
      <c r="Q280" s="359">
        <f t="shared" si="181"/>
        <v>219</v>
      </c>
      <c r="R280" s="360">
        <f t="shared" si="182"/>
        <v>0.22</v>
      </c>
      <c r="S280" s="361">
        <f t="shared" si="183"/>
        <v>239</v>
      </c>
      <c r="T280" s="362">
        <f t="shared" si="184"/>
        <v>0.24</v>
      </c>
      <c r="U280" s="331"/>
      <c r="V280" s="352">
        <f t="shared" si="185"/>
        <v>9133253.0199999996</v>
      </c>
      <c r="W280" s="353">
        <f t="shared" si="186"/>
        <v>185921193.02000001</v>
      </c>
      <c r="X280" s="354">
        <f t="shared" si="187"/>
        <v>0.05</v>
      </c>
      <c r="Y280" s="355">
        <f t="shared" si="188"/>
        <v>1217.77</v>
      </c>
      <c r="Z280" s="333"/>
      <c r="AA280" s="348">
        <f t="shared" si="189"/>
        <v>-185913693.02000001</v>
      </c>
      <c r="AB280" s="349">
        <f t="shared" si="190"/>
        <v>24789.49</v>
      </c>
      <c r="AC280" s="350">
        <f t="shared" si="191"/>
        <v>0</v>
      </c>
      <c r="AD280" s="351">
        <f t="shared" si="192"/>
        <v>0</v>
      </c>
      <c r="AE280" s="174">
        <v>264</v>
      </c>
    </row>
    <row r="281" spans="1:31" ht="15">
      <c r="A281" s="173">
        <v>265</v>
      </c>
      <c r="B281" s="369">
        <f t="shared" si="169"/>
        <v>0</v>
      </c>
      <c r="C281" s="368">
        <f t="shared" si="170"/>
        <v>20</v>
      </c>
      <c r="D281" s="323"/>
      <c r="E281" s="366">
        <f t="shared" si="171"/>
        <v>0</v>
      </c>
      <c r="F281" s="367">
        <f t="shared" si="172"/>
        <v>4</v>
      </c>
      <c r="G281" s="368">
        <f t="shared" si="173"/>
        <v>1017</v>
      </c>
      <c r="H281" s="323"/>
      <c r="I281" s="363">
        <f t="shared" si="174"/>
        <v>97951.9</v>
      </c>
      <c r="J281" s="364">
        <f t="shared" si="175"/>
        <v>979.51900000000001</v>
      </c>
      <c r="K281" s="365">
        <f t="shared" si="176"/>
        <v>81804.767000000036</v>
      </c>
      <c r="L281" s="329"/>
      <c r="M281" s="356">
        <f t="shared" si="177"/>
        <v>16360954</v>
      </c>
      <c r="N281" s="356">
        <f t="shared" si="178"/>
        <v>818047.7</v>
      </c>
      <c r="O281" s="357">
        <f t="shared" si="179"/>
        <v>180020950</v>
      </c>
      <c r="P281" s="358">
        <f t="shared" si="180"/>
        <v>24002.793333333335</v>
      </c>
      <c r="Q281" s="359">
        <f t="shared" si="181"/>
        <v>220</v>
      </c>
      <c r="R281" s="360">
        <f t="shared" si="182"/>
        <v>0.22</v>
      </c>
      <c r="S281" s="361">
        <f t="shared" si="183"/>
        <v>240</v>
      </c>
      <c r="T281" s="362">
        <f t="shared" si="184"/>
        <v>0.24</v>
      </c>
      <c r="U281" s="331"/>
      <c r="V281" s="352">
        <f t="shared" si="185"/>
        <v>9243938.6699999999</v>
      </c>
      <c r="W281" s="353">
        <f t="shared" si="186"/>
        <v>189264888.66999999</v>
      </c>
      <c r="X281" s="354">
        <f t="shared" si="187"/>
        <v>0.05</v>
      </c>
      <c r="Y281" s="355">
        <f t="shared" si="188"/>
        <v>1232.53</v>
      </c>
      <c r="Z281" s="333"/>
      <c r="AA281" s="348">
        <f t="shared" si="189"/>
        <v>-189257388.66999999</v>
      </c>
      <c r="AB281" s="349">
        <f t="shared" si="190"/>
        <v>25235.32</v>
      </c>
      <c r="AC281" s="350">
        <f t="shared" si="191"/>
        <v>0</v>
      </c>
      <c r="AD281" s="351">
        <f t="shared" si="192"/>
        <v>0</v>
      </c>
      <c r="AE281" s="174">
        <v>265</v>
      </c>
    </row>
    <row r="282" spans="1:31" ht="15">
      <c r="A282" s="173">
        <v>266</v>
      </c>
      <c r="B282" s="369">
        <f t="shared" si="169"/>
        <v>0</v>
      </c>
      <c r="C282" s="368">
        <f t="shared" si="170"/>
        <v>20</v>
      </c>
      <c r="D282" s="323"/>
      <c r="E282" s="366">
        <f t="shared" si="171"/>
        <v>0</v>
      </c>
      <c r="F282" s="367">
        <f t="shared" si="172"/>
        <v>4</v>
      </c>
      <c r="G282" s="368">
        <f t="shared" si="173"/>
        <v>1021</v>
      </c>
      <c r="H282" s="323"/>
      <c r="I282" s="363">
        <f t="shared" si="174"/>
        <v>98541.9</v>
      </c>
      <c r="J282" s="364">
        <f t="shared" si="175"/>
        <v>985.41899999999998</v>
      </c>
      <c r="K282" s="365">
        <f t="shared" si="176"/>
        <v>82790.186000000031</v>
      </c>
      <c r="L282" s="329"/>
      <c r="M282" s="356">
        <f t="shared" si="177"/>
        <v>16558038</v>
      </c>
      <c r="N282" s="356">
        <f t="shared" si="178"/>
        <v>827901.9</v>
      </c>
      <c r="O282" s="357">
        <f t="shared" si="179"/>
        <v>183293140.80000001</v>
      </c>
      <c r="P282" s="358">
        <f t="shared" si="180"/>
        <v>24439.085440000003</v>
      </c>
      <c r="Q282" s="359">
        <f t="shared" si="181"/>
        <v>221</v>
      </c>
      <c r="R282" s="360">
        <f t="shared" si="182"/>
        <v>0.22</v>
      </c>
      <c r="S282" s="361">
        <f t="shared" si="183"/>
        <v>241</v>
      </c>
      <c r="T282" s="362">
        <f t="shared" si="184"/>
        <v>0.24</v>
      </c>
      <c r="U282" s="331"/>
      <c r="V282" s="352">
        <f t="shared" si="185"/>
        <v>9355291.0199999996</v>
      </c>
      <c r="W282" s="353">
        <f t="shared" si="186"/>
        <v>192648431.81999999</v>
      </c>
      <c r="X282" s="354">
        <f t="shared" si="187"/>
        <v>0.05</v>
      </c>
      <c r="Y282" s="355">
        <f t="shared" si="188"/>
        <v>1247.3699999999999</v>
      </c>
      <c r="Z282" s="333"/>
      <c r="AA282" s="348">
        <f t="shared" si="189"/>
        <v>-192640931.81999999</v>
      </c>
      <c r="AB282" s="349">
        <f t="shared" si="190"/>
        <v>25686.46</v>
      </c>
      <c r="AC282" s="350">
        <f t="shared" si="191"/>
        <v>0</v>
      </c>
      <c r="AD282" s="351">
        <f t="shared" si="192"/>
        <v>0</v>
      </c>
      <c r="AE282" s="174">
        <v>266</v>
      </c>
    </row>
    <row r="283" spans="1:31" ht="15">
      <c r="A283" s="173">
        <v>267</v>
      </c>
      <c r="B283" s="369">
        <f t="shared" si="169"/>
        <v>0</v>
      </c>
      <c r="C283" s="368">
        <f t="shared" si="170"/>
        <v>20</v>
      </c>
      <c r="D283" s="323"/>
      <c r="E283" s="366">
        <f t="shared" si="171"/>
        <v>0</v>
      </c>
      <c r="F283" s="367">
        <f t="shared" si="172"/>
        <v>4</v>
      </c>
      <c r="G283" s="368">
        <f t="shared" si="173"/>
        <v>1025</v>
      </c>
      <c r="H283" s="323"/>
      <c r="I283" s="363">
        <f t="shared" si="174"/>
        <v>99131.9</v>
      </c>
      <c r="J283" s="364">
        <f t="shared" si="175"/>
        <v>991.31899999999996</v>
      </c>
      <c r="K283" s="365">
        <f t="shared" si="176"/>
        <v>83781.505000000034</v>
      </c>
      <c r="L283" s="329"/>
      <c r="M283" s="356">
        <f t="shared" si="177"/>
        <v>16756302</v>
      </c>
      <c r="N283" s="356">
        <f t="shared" si="178"/>
        <v>837815.1</v>
      </c>
      <c r="O283" s="357">
        <f t="shared" si="179"/>
        <v>186604748.40000001</v>
      </c>
      <c r="P283" s="358">
        <f t="shared" si="180"/>
        <v>24880.633120000002</v>
      </c>
      <c r="Q283" s="359">
        <f t="shared" si="181"/>
        <v>223</v>
      </c>
      <c r="R283" s="360">
        <f t="shared" si="182"/>
        <v>0.22</v>
      </c>
      <c r="S283" s="361">
        <f t="shared" si="183"/>
        <v>243</v>
      </c>
      <c r="T283" s="362">
        <f t="shared" si="184"/>
        <v>0.24</v>
      </c>
      <c r="U283" s="331"/>
      <c r="V283" s="352">
        <f t="shared" si="185"/>
        <v>9467310.0700000003</v>
      </c>
      <c r="W283" s="353">
        <f t="shared" si="186"/>
        <v>196072058.47</v>
      </c>
      <c r="X283" s="354">
        <f t="shared" si="187"/>
        <v>0.05</v>
      </c>
      <c r="Y283" s="355">
        <f t="shared" si="188"/>
        <v>1262.31</v>
      </c>
      <c r="Z283" s="333"/>
      <c r="AA283" s="348">
        <f t="shared" si="189"/>
        <v>-196064558.47</v>
      </c>
      <c r="AB283" s="349">
        <f t="shared" si="190"/>
        <v>26142.94</v>
      </c>
      <c r="AC283" s="350">
        <f t="shared" si="191"/>
        <v>0</v>
      </c>
      <c r="AD283" s="351">
        <f t="shared" si="192"/>
        <v>0</v>
      </c>
      <c r="AE283" s="174">
        <v>267</v>
      </c>
    </row>
    <row r="284" spans="1:31" ht="15">
      <c r="A284" s="173">
        <v>268</v>
      </c>
      <c r="B284" s="369">
        <f t="shared" si="169"/>
        <v>0</v>
      </c>
      <c r="C284" s="368">
        <f t="shared" si="170"/>
        <v>20</v>
      </c>
      <c r="D284" s="323"/>
      <c r="E284" s="366">
        <f t="shared" si="171"/>
        <v>0</v>
      </c>
      <c r="F284" s="367">
        <f t="shared" si="172"/>
        <v>4</v>
      </c>
      <c r="G284" s="368">
        <f t="shared" si="173"/>
        <v>1029</v>
      </c>
      <c r="H284" s="323"/>
      <c r="I284" s="363">
        <f t="shared" si="174"/>
        <v>99721.9</v>
      </c>
      <c r="J284" s="364">
        <f t="shared" si="175"/>
        <v>997.21900000000005</v>
      </c>
      <c r="K284" s="365">
        <f t="shared" si="176"/>
        <v>84778.724000000031</v>
      </c>
      <c r="L284" s="329"/>
      <c r="M284" s="356">
        <f t="shared" si="177"/>
        <v>16955744</v>
      </c>
      <c r="N284" s="356">
        <f t="shared" si="178"/>
        <v>847787.2</v>
      </c>
      <c r="O284" s="357">
        <f t="shared" si="179"/>
        <v>189956008.80000001</v>
      </c>
      <c r="P284" s="358">
        <f t="shared" si="180"/>
        <v>25327.467840000001</v>
      </c>
      <c r="Q284" s="359">
        <f t="shared" si="181"/>
        <v>224</v>
      </c>
      <c r="R284" s="360">
        <f t="shared" si="182"/>
        <v>0.22</v>
      </c>
      <c r="S284" s="361">
        <f t="shared" si="183"/>
        <v>244</v>
      </c>
      <c r="T284" s="362">
        <f t="shared" si="184"/>
        <v>0.24</v>
      </c>
      <c r="U284" s="331"/>
      <c r="V284" s="352">
        <f t="shared" si="185"/>
        <v>9579995.8100000005</v>
      </c>
      <c r="W284" s="353">
        <f t="shared" si="186"/>
        <v>199536004.61000001</v>
      </c>
      <c r="X284" s="354">
        <f t="shared" si="187"/>
        <v>0.05</v>
      </c>
      <c r="Y284" s="355">
        <f t="shared" si="188"/>
        <v>1277.33</v>
      </c>
      <c r="Z284" s="333"/>
      <c r="AA284" s="348">
        <f t="shared" si="189"/>
        <v>-199528504.61000001</v>
      </c>
      <c r="AB284" s="349">
        <f t="shared" si="190"/>
        <v>26604.799999999999</v>
      </c>
      <c r="AC284" s="350">
        <f t="shared" si="191"/>
        <v>0</v>
      </c>
      <c r="AD284" s="351">
        <f t="shared" si="192"/>
        <v>0</v>
      </c>
      <c r="AE284" s="174">
        <v>268</v>
      </c>
    </row>
    <row r="285" spans="1:31" ht="15">
      <c r="A285" s="173">
        <v>269</v>
      </c>
      <c r="B285" s="369">
        <f t="shared" si="169"/>
        <v>0</v>
      </c>
      <c r="C285" s="368">
        <f t="shared" si="170"/>
        <v>20</v>
      </c>
      <c r="D285" s="323"/>
      <c r="E285" s="366">
        <f t="shared" si="171"/>
        <v>0</v>
      </c>
      <c r="F285" s="367">
        <f t="shared" si="172"/>
        <v>4</v>
      </c>
      <c r="G285" s="368">
        <f t="shared" si="173"/>
        <v>1033</v>
      </c>
      <c r="H285" s="323"/>
      <c r="I285" s="363">
        <f t="shared" si="174"/>
        <v>100311.9</v>
      </c>
      <c r="J285" s="364">
        <f t="shared" si="175"/>
        <v>1003.119</v>
      </c>
      <c r="K285" s="365">
        <f t="shared" si="176"/>
        <v>85781.843000000037</v>
      </c>
      <c r="L285" s="329"/>
      <c r="M285" s="356">
        <f t="shared" si="177"/>
        <v>17156368</v>
      </c>
      <c r="N285" s="356">
        <f t="shared" si="178"/>
        <v>857818.4</v>
      </c>
      <c r="O285" s="357">
        <f t="shared" si="179"/>
        <v>193347157.59999999</v>
      </c>
      <c r="P285" s="358">
        <f t="shared" si="180"/>
        <v>25779.621013333333</v>
      </c>
      <c r="Q285" s="359">
        <f t="shared" si="181"/>
        <v>225</v>
      </c>
      <c r="R285" s="360">
        <f t="shared" si="182"/>
        <v>0.22</v>
      </c>
      <c r="S285" s="361">
        <f t="shared" si="183"/>
        <v>245</v>
      </c>
      <c r="T285" s="362">
        <f t="shared" si="184"/>
        <v>0.24</v>
      </c>
      <c r="U285" s="331"/>
      <c r="V285" s="352">
        <f t="shared" si="185"/>
        <v>9693348.2599999998</v>
      </c>
      <c r="W285" s="353">
        <f t="shared" si="186"/>
        <v>203040505.86000001</v>
      </c>
      <c r="X285" s="354">
        <f t="shared" si="187"/>
        <v>0.05</v>
      </c>
      <c r="Y285" s="355">
        <f t="shared" si="188"/>
        <v>1292.45</v>
      </c>
      <c r="Z285" s="333"/>
      <c r="AA285" s="348">
        <f t="shared" si="189"/>
        <v>-203033005.86000001</v>
      </c>
      <c r="AB285" s="349">
        <f t="shared" si="190"/>
        <v>27072.07</v>
      </c>
      <c r="AC285" s="350">
        <f t="shared" si="191"/>
        <v>0</v>
      </c>
      <c r="AD285" s="351">
        <f t="shared" si="192"/>
        <v>0</v>
      </c>
      <c r="AE285" s="174">
        <v>269</v>
      </c>
    </row>
    <row r="286" spans="1:31" ht="15">
      <c r="A286" s="173">
        <v>270</v>
      </c>
      <c r="B286" s="369">
        <f t="shared" si="169"/>
        <v>0</v>
      </c>
      <c r="C286" s="368">
        <f t="shared" si="170"/>
        <v>20</v>
      </c>
      <c r="D286" s="323"/>
      <c r="E286" s="366">
        <f t="shared" si="171"/>
        <v>0</v>
      </c>
      <c r="F286" s="367">
        <f t="shared" si="172"/>
        <v>4</v>
      </c>
      <c r="G286" s="368">
        <f t="shared" si="173"/>
        <v>1037</v>
      </c>
      <c r="H286" s="323"/>
      <c r="I286" s="363">
        <f t="shared" si="174"/>
        <v>100901.9</v>
      </c>
      <c r="J286" s="364">
        <f t="shared" si="175"/>
        <v>1009.019</v>
      </c>
      <c r="K286" s="365">
        <f t="shared" si="176"/>
        <v>86790.862000000037</v>
      </c>
      <c r="L286" s="329"/>
      <c r="M286" s="356">
        <f t="shared" si="177"/>
        <v>17358172</v>
      </c>
      <c r="N286" s="356">
        <f t="shared" si="178"/>
        <v>867908.6</v>
      </c>
      <c r="O286" s="357">
        <f t="shared" si="179"/>
        <v>196778431.19999999</v>
      </c>
      <c r="P286" s="358">
        <f t="shared" si="180"/>
        <v>26237.124159999999</v>
      </c>
      <c r="Q286" s="359">
        <f t="shared" si="181"/>
        <v>227</v>
      </c>
      <c r="R286" s="360">
        <f t="shared" si="182"/>
        <v>0.22</v>
      </c>
      <c r="S286" s="361">
        <f t="shared" si="183"/>
        <v>247</v>
      </c>
      <c r="T286" s="362">
        <f t="shared" si="184"/>
        <v>0.24</v>
      </c>
      <c r="U286" s="331"/>
      <c r="V286" s="352">
        <f t="shared" si="185"/>
        <v>9807367.4100000001</v>
      </c>
      <c r="W286" s="353">
        <f t="shared" si="186"/>
        <v>206585798.61000001</v>
      </c>
      <c r="X286" s="354">
        <f t="shared" si="187"/>
        <v>0.05</v>
      </c>
      <c r="Y286" s="355">
        <f t="shared" si="188"/>
        <v>1307.6500000000001</v>
      </c>
      <c r="Z286" s="333"/>
      <c r="AA286" s="348">
        <f t="shared" si="189"/>
        <v>-206578298.61000001</v>
      </c>
      <c r="AB286" s="349">
        <f t="shared" si="190"/>
        <v>27544.77</v>
      </c>
      <c r="AC286" s="350">
        <f t="shared" si="191"/>
        <v>0</v>
      </c>
      <c r="AD286" s="351">
        <f t="shared" si="192"/>
        <v>0</v>
      </c>
      <c r="AE286" s="174">
        <v>270</v>
      </c>
    </row>
    <row r="287" spans="1:31" ht="15">
      <c r="A287" s="173">
        <v>271</v>
      </c>
      <c r="B287" s="369">
        <f t="shared" si="169"/>
        <v>0</v>
      </c>
      <c r="C287" s="368">
        <f t="shared" si="170"/>
        <v>20</v>
      </c>
      <c r="D287" s="323"/>
      <c r="E287" s="366">
        <f t="shared" si="171"/>
        <v>0</v>
      </c>
      <c r="F287" s="367">
        <f t="shared" si="172"/>
        <v>4</v>
      </c>
      <c r="G287" s="368">
        <f t="shared" si="173"/>
        <v>1041</v>
      </c>
      <c r="H287" s="323"/>
      <c r="I287" s="363">
        <f t="shared" si="174"/>
        <v>101491.9</v>
      </c>
      <c r="J287" s="364">
        <f t="shared" si="175"/>
        <v>1014.919</v>
      </c>
      <c r="K287" s="365">
        <f t="shared" si="176"/>
        <v>87805.781000000032</v>
      </c>
      <c r="L287" s="329"/>
      <c r="M287" s="356">
        <f t="shared" si="177"/>
        <v>17561156</v>
      </c>
      <c r="N287" s="356">
        <f t="shared" si="178"/>
        <v>878057.8</v>
      </c>
      <c r="O287" s="357">
        <f t="shared" si="179"/>
        <v>200250065.59999999</v>
      </c>
      <c r="P287" s="358">
        <f t="shared" si="180"/>
        <v>26700.008746666666</v>
      </c>
      <c r="Q287" s="359">
        <f t="shared" si="181"/>
        <v>228</v>
      </c>
      <c r="R287" s="360">
        <f t="shared" si="182"/>
        <v>0.22</v>
      </c>
      <c r="S287" s="361">
        <f t="shared" si="183"/>
        <v>248</v>
      </c>
      <c r="T287" s="362">
        <f t="shared" si="184"/>
        <v>0.24</v>
      </c>
      <c r="U287" s="331"/>
      <c r="V287" s="352">
        <f t="shared" si="185"/>
        <v>9922053.25</v>
      </c>
      <c r="W287" s="353">
        <f t="shared" si="186"/>
        <v>210172118.84999999</v>
      </c>
      <c r="X287" s="354">
        <f t="shared" si="187"/>
        <v>0.05</v>
      </c>
      <c r="Y287" s="355">
        <f t="shared" si="188"/>
        <v>1322.94</v>
      </c>
      <c r="Z287" s="333"/>
      <c r="AA287" s="348">
        <f t="shared" si="189"/>
        <v>-210164618.84999999</v>
      </c>
      <c r="AB287" s="349">
        <f t="shared" si="190"/>
        <v>28022.95</v>
      </c>
      <c r="AC287" s="350">
        <f t="shared" si="191"/>
        <v>0</v>
      </c>
      <c r="AD287" s="351">
        <f t="shared" si="192"/>
        <v>0</v>
      </c>
      <c r="AE287" s="174">
        <v>271</v>
      </c>
    </row>
    <row r="288" spans="1:31" ht="15">
      <c r="A288" s="173">
        <v>272</v>
      </c>
      <c r="B288" s="369">
        <f t="shared" si="169"/>
        <v>0</v>
      </c>
      <c r="C288" s="368">
        <f t="shared" si="170"/>
        <v>20</v>
      </c>
      <c r="D288" s="323"/>
      <c r="E288" s="366">
        <f t="shared" si="171"/>
        <v>0</v>
      </c>
      <c r="F288" s="367">
        <f t="shared" si="172"/>
        <v>4</v>
      </c>
      <c r="G288" s="368">
        <f t="shared" si="173"/>
        <v>1045</v>
      </c>
      <c r="H288" s="323"/>
      <c r="I288" s="363">
        <f t="shared" si="174"/>
        <v>102081.9</v>
      </c>
      <c r="J288" s="364">
        <f t="shared" si="175"/>
        <v>1020.819</v>
      </c>
      <c r="K288" s="365">
        <f t="shared" si="176"/>
        <v>88826.600000000035</v>
      </c>
      <c r="L288" s="329"/>
      <c r="M288" s="356">
        <f t="shared" si="177"/>
        <v>17765320</v>
      </c>
      <c r="N288" s="356">
        <f t="shared" si="178"/>
        <v>888266</v>
      </c>
      <c r="O288" s="357">
        <f t="shared" si="179"/>
        <v>203762296.80000001</v>
      </c>
      <c r="P288" s="358">
        <f t="shared" si="180"/>
        <v>27168.306240000002</v>
      </c>
      <c r="Q288" s="359">
        <f t="shared" si="181"/>
        <v>229</v>
      </c>
      <c r="R288" s="360">
        <f t="shared" si="182"/>
        <v>0.22</v>
      </c>
      <c r="S288" s="361">
        <f t="shared" si="183"/>
        <v>249</v>
      </c>
      <c r="T288" s="362">
        <f t="shared" si="184"/>
        <v>0.24</v>
      </c>
      <c r="U288" s="331"/>
      <c r="V288" s="352">
        <f t="shared" si="185"/>
        <v>10037405.800000001</v>
      </c>
      <c r="W288" s="353">
        <f t="shared" si="186"/>
        <v>213799702.59999999</v>
      </c>
      <c r="X288" s="354">
        <f t="shared" si="187"/>
        <v>0.05</v>
      </c>
      <c r="Y288" s="355">
        <f t="shared" si="188"/>
        <v>1338.32</v>
      </c>
      <c r="Z288" s="333"/>
      <c r="AA288" s="348">
        <f t="shared" si="189"/>
        <v>-213792202.59999999</v>
      </c>
      <c r="AB288" s="349">
        <f t="shared" si="190"/>
        <v>28506.63</v>
      </c>
      <c r="AC288" s="350">
        <f t="shared" si="191"/>
        <v>0</v>
      </c>
      <c r="AD288" s="351">
        <f t="shared" si="192"/>
        <v>0</v>
      </c>
      <c r="AE288" s="174">
        <v>272</v>
      </c>
    </row>
    <row r="289" spans="1:31" ht="15">
      <c r="A289" s="173">
        <v>273</v>
      </c>
      <c r="B289" s="369">
        <f t="shared" si="169"/>
        <v>0</v>
      </c>
      <c r="C289" s="368">
        <f t="shared" si="170"/>
        <v>20</v>
      </c>
      <c r="D289" s="323"/>
      <c r="E289" s="366">
        <f t="shared" si="171"/>
        <v>0</v>
      </c>
      <c r="F289" s="367">
        <f t="shared" si="172"/>
        <v>4</v>
      </c>
      <c r="G289" s="368">
        <f t="shared" si="173"/>
        <v>1049</v>
      </c>
      <c r="H289" s="323"/>
      <c r="I289" s="363">
        <f t="shared" si="174"/>
        <v>102671.9</v>
      </c>
      <c r="J289" s="364">
        <f t="shared" si="175"/>
        <v>1026.7190000000001</v>
      </c>
      <c r="K289" s="365">
        <f t="shared" si="176"/>
        <v>89853.319000000032</v>
      </c>
      <c r="L289" s="329"/>
      <c r="M289" s="356">
        <f t="shared" si="177"/>
        <v>17970664</v>
      </c>
      <c r="N289" s="356">
        <f t="shared" si="178"/>
        <v>898533.2</v>
      </c>
      <c r="O289" s="357">
        <f t="shared" si="179"/>
        <v>207315360.80000001</v>
      </c>
      <c r="P289" s="358">
        <f t="shared" si="180"/>
        <v>27642.048106666669</v>
      </c>
      <c r="Q289" s="359">
        <f t="shared" si="181"/>
        <v>231</v>
      </c>
      <c r="R289" s="360">
        <f t="shared" si="182"/>
        <v>0.22</v>
      </c>
      <c r="S289" s="361">
        <f t="shared" si="183"/>
        <v>251</v>
      </c>
      <c r="T289" s="362">
        <f t="shared" si="184"/>
        <v>0.24</v>
      </c>
      <c r="U289" s="331"/>
      <c r="V289" s="352">
        <f t="shared" si="185"/>
        <v>10153425.050000001</v>
      </c>
      <c r="W289" s="353">
        <f t="shared" si="186"/>
        <v>217468785.84999999</v>
      </c>
      <c r="X289" s="354">
        <f t="shared" si="187"/>
        <v>0.05</v>
      </c>
      <c r="Y289" s="355">
        <f t="shared" si="188"/>
        <v>1353.79</v>
      </c>
      <c r="Z289" s="333"/>
      <c r="AA289" s="348">
        <f t="shared" si="189"/>
        <v>-217461285.84999999</v>
      </c>
      <c r="AB289" s="349">
        <f t="shared" si="190"/>
        <v>28995.84</v>
      </c>
      <c r="AC289" s="350">
        <f t="shared" si="191"/>
        <v>0</v>
      </c>
      <c r="AD289" s="351">
        <f t="shared" si="192"/>
        <v>0</v>
      </c>
      <c r="AE289" s="174">
        <v>273</v>
      </c>
    </row>
    <row r="290" spans="1:31" ht="15">
      <c r="A290" s="173">
        <v>274</v>
      </c>
      <c r="B290" s="369">
        <f t="shared" si="169"/>
        <v>0</v>
      </c>
      <c r="C290" s="368">
        <f t="shared" si="170"/>
        <v>20</v>
      </c>
      <c r="D290" s="323"/>
      <c r="E290" s="366">
        <f t="shared" si="171"/>
        <v>0</v>
      </c>
      <c r="F290" s="367">
        <f t="shared" si="172"/>
        <v>4</v>
      </c>
      <c r="G290" s="368">
        <f t="shared" si="173"/>
        <v>1053</v>
      </c>
      <c r="H290" s="323"/>
      <c r="I290" s="363">
        <f t="shared" si="174"/>
        <v>103261.9</v>
      </c>
      <c r="J290" s="364">
        <f t="shared" si="175"/>
        <v>1032.6189999999999</v>
      </c>
      <c r="K290" s="365">
        <f t="shared" si="176"/>
        <v>90885.938000000038</v>
      </c>
      <c r="L290" s="329"/>
      <c r="M290" s="356">
        <f t="shared" si="177"/>
        <v>18177188</v>
      </c>
      <c r="N290" s="356">
        <f t="shared" si="178"/>
        <v>908859.4</v>
      </c>
      <c r="O290" s="357">
        <f t="shared" si="179"/>
        <v>210909493.59999999</v>
      </c>
      <c r="P290" s="358">
        <f t="shared" si="180"/>
        <v>28121.265813333332</v>
      </c>
      <c r="Q290" s="359">
        <f t="shared" si="181"/>
        <v>232</v>
      </c>
      <c r="R290" s="360">
        <f t="shared" si="182"/>
        <v>0.22</v>
      </c>
      <c r="S290" s="361">
        <f t="shared" si="183"/>
        <v>252</v>
      </c>
      <c r="T290" s="362">
        <f t="shared" si="184"/>
        <v>0.24</v>
      </c>
      <c r="U290" s="331"/>
      <c r="V290" s="352">
        <f t="shared" si="185"/>
        <v>10270110.99</v>
      </c>
      <c r="W290" s="353">
        <f t="shared" si="186"/>
        <v>221179604.59</v>
      </c>
      <c r="X290" s="354">
        <f t="shared" si="187"/>
        <v>0.05</v>
      </c>
      <c r="Y290" s="355">
        <f t="shared" si="188"/>
        <v>1369.35</v>
      </c>
      <c r="Z290" s="333"/>
      <c r="AA290" s="348">
        <f t="shared" si="189"/>
        <v>-221172104.59</v>
      </c>
      <c r="AB290" s="349">
        <f t="shared" si="190"/>
        <v>29490.61</v>
      </c>
      <c r="AC290" s="350">
        <f t="shared" si="191"/>
        <v>0</v>
      </c>
      <c r="AD290" s="351">
        <f t="shared" si="192"/>
        <v>0</v>
      </c>
      <c r="AE290" s="174">
        <v>274</v>
      </c>
    </row>
    <row r="291" spans="1:31" ht="15">
      <c r="A291" s="173">
        <v>275</v>
      </c>
      <c r="B291" s="369">
        <f t="shared" si="169"/>
        <v>0</v>
      </c>
      <c r="C291" s="368">
        <f t="shared" si="170"/>
        <v>20</v>
      </c>
      <c r="D291" s="323"/>
      <c r="E291" s="366">
        <f t="shared" si="171"/>
        <v>0</v>
      </c>
      <c r="F291" s="367">
        <f t="shared" si="172"/>
        <v>4</v>
      </c>
      <c r="G291" s="368">
        <f t="shared" si="173"/>
        <v>1057</v>
      </c>
      <c r="H291" s="323"/>
      <c r="I291" s="363">
        <f t="shared" si="174"/>
        <v>103851.9</v>
      </c>
      <c r="J291" s="364">
        <f t="shared" si="175"/>
        <v>1038.519</v>
      </c>
      <c r="K291" s="365">
        <f t="shared" si="176"/>
        <v>91924.457000000039</v>
      </c>
      <c r="L291" s="329"/>
      <c r="M291" s="356">
        <f t="shared" si="177"/>
        <v>18384892</v>
      </c>
      <c r="N291" s="356">
        <f t="shared" si="178"/>
        <v>919244.6</v>
      </c>
      <c r="O291" s="357">
        <f t="shared" si="179"/>
        <v>214544931.19999999</v>
      </c>
      <c r="P291" s="358">
        <f t="shared" si="180"/>
        <v>28605.990826666664</v>
      </c>
      <c r="Q291" s="359">
        <f t="shared" si="181"/>
        <v>233</v>
      </c>
      <c r="R291" s="360">
        <f t="shared" si="182"/>
        <v>0.22</v>
      </c>
      <c r="S291" s="361">
        <f t="shared" si="183"/>
        <v>253</v>
      </c>
      <c r="T291" s="362">
        <f t="shared" si="184"/>
        <v>0.24</v>
      </c>
      <c r="U291" s="331"/>
      <c r="V291" s="352">
        <f t="shared" si="185"/>
        <v>10387463.640000001</v>
      </c>
      <c r="W291" s="353">
        <f t="shared" si="186"/>
        <v>224932394.84</v>
      </c>
      <c r="X291" s="354">
        <f t="shared" si="187"/>
        <v>0.05</v>
      </c>
      <c r="Y291" s="355">
        <f t="shared" si="188"/>
        <v>1385</v>
      </c>
      <c r="Z291" s="333"/>
      <c r="AA291" s="348">
        <f t="shared" si="189"/>
        <v>-224924894.84</v>
      </c>
      <c r="AB291" s="349">
        <f t="shared" si="190"/>
        <v>29990.99</v>
      </c>
      <c r="AC291" s="350">
        <f t="shared" si="191"/>
        <v>0</v>
      </c>
      <c r="AD291" s="351">
        <f t="shared" si="192"/>
        <v>0</v>
      </c>
      <c r="AE291" s="174">
        <v>275</v>
      </c>
    </row>
    <row r="292" spans="1:31" ht="15">
      <c r="A292" s="173">
        <v>276</v>
      </c>
      <c r="B292" s="369">
        <f t="shared" si="169"/>
        <v>0</v>
      </c>
      <c r="C292" s="368">
        <f t="shared" si="170"/>
        <v>20</v>
      </c>
      <c r="D292" s="323"/>
      <c r="E292" s="366">
        <f t="shared" si="171"/>
        <v>0</v>
      </c>
      <c r="F292" s="367">
        <f t="shared" si="172"/>
        <v>4</v>
      </c>
      <c r="G292" s="368">
        <f t="shared" si="173"/>
        <v>1061</v>
      </c>
      <c r="H292" s="323"/>
      <c r="I292" s="363">
        <f t="shared" si="174"/>
        <v>104441.9</v>
      </c>
      <c r="J292" s="364">
        <f t="shared" si="175"/>
        <v>1044.4190000000001</v>
      </c>
      <c r="K292" s="365">
        <f t="shared" si="176"/>
        <v>92968.876000000033</v>
      </c>
      <c r="L292" s="329"/>
      <c r="M292" s="356">
        <f t="shared" si="177"/>
        <v>18593776</v>
      </c>
      <c r="N292" s="356">
        <f t="shared" si="178"/>
        <v>929688.8</v>
      </c>
      <c r="O292" s="357">
        <f t="shared" si="179"/>
        <v>218221909.59999999</v>
      </c>
      <c r="P292" s="358">
        <f t="shared" si="180"/>
        <v>29096.254613333331</v>
      </c>
      <c r="Q292" s="359">
        <f t="shared" si="181"/>
        <v>235</v>
      </c>
      <c r="R292" s="360">
        <f t="shared" si="182"/>
        <v>0.22</v>
      </c>
      <c r="S292" s="361">
        <f t="shared" si="183"/>
        <v>255</v>
      </c>
      <c r="T292" s="362">
        <f t="shared" si="184"/>
        <v>0.24</v>
      </c>
      <c r="U292" s="331"/>
      <c r="V292" s="352">
        <f t="shared" si="185"/>
        <v>10505482.99</v>
      </c>
      <c r="W292" s="353">
        <f t="shared" si="186"/>
        <v>228727392.59</v>
      </c>
      <c r="X292" s="354">
        <f t="shared" si="187"/>
        <v>0.05</v>
      </c>
      <c r="Y292" s="355">
        <f t="shared" si="188"/>
        <v>1400.73</v>
      </c>
      <c r="Z292" s="333"/>
      <c r="AA292" s="348">
        <f t="shared" si="189"/>
        <v>-228719892.59</v>
      </c>
      <c r="AB292" s="349">
        <f t="shared" si="190"/>
        <v>30496.99</v>
      </c>
      <c r="AC292" s="350">
        <f t="shared" si="191"/>
        <v>0</v>
      </c>
      <c r="AD292" s="351">
        <f t="shared" si="192"/>
        <v>0</v>
      </c>
      <c r="AE292" s="174">
        <v>276</v>
      </c>
    </row>
    <row r="293" spans="1:31" ht="15">
      <c r="A293" s="173">
        <v>277</v>
      </c>
      <c r="B293" s="369">
        <f t="shared" si="169"/>
        <v>0</v>
      </c>
      <c r="C293" s="368">
        <f t="shared" si="170"/>
        <v>20</v>
      </c>
      <c r="D293" s="323"/>
      <c r="E293" s="366">
        <f t="shared" si="171"/>
        <v>0</v>
      </c>
      <c r="F293" s="367">
        <f t="shared" si="172"/>
        <v>4</v>
      </c>
      <c r="G293" s="368">
        <f t="shared" si="173"/>
        <v>1065</v>
      </c>
      <c r="H293" s="323"/>
      <c r="I293" s="363">
        <f t="shared" si="174"/>
        <v>105031.9</v>
      </c>
      <c r="J293" s="364">
        <f t="shared" si="175"/>
        <v>1050.319</v>
      </c>
      <c r="K293" s="365">
        <f t="shared" si="176"/>
        <v>94019.195000000036</v>
      </c>
      <c r="L293" s="329"/>
      <c r="M293" s="356">
        <f t="shared" si="177"/>
        <v>18803840</v>
      </c>
      <c r="N293" s="356">
        <f t="shared" si="178"/>
        <v>940192</v>
      </c>
      <c r="O293" s="357">
        <f t="shared" si="179"/>
        <v>221940664.80000001</v>
      </c>
      <c r="P293" s="358">
        <f t="shared" si="180"/>
        <v>29592.088640000002</v>
      </c>
      <c r="Q293" s="359">
        <f t="shared" si="181"/>
        <v>236</v>
      </c>
      <c r="R293" s="360">
        <f t="shared" si="182"/>
        <v>0.22</v>
      </c>
      <c r="S293" s="361">
        <f t="shared" si="183"/>
        <v>256</v>
      </c>
      <c r="T293" s="362">
        <f t="shared" si="184"/>
        <v>0.24</v>
      </c>
      <c r="U293" s="331"/>
      <c r="V293" s="352">
        <f t="shared" si="185"/>
        <v>10624169.039999999</v>
      </c>
      <c r="W293" s="353">
        <f t="shared" si="186"/>
        <v>232564833.84</v>
      </c>
      <c r="X293" s="354">
        <f t="shared" si="187"/>
        <v>0.05</v>
      </c>
      <c r="Y293" s="355">
        <f t="shared" si="188"/>
        <v>1416.56</v>
      </c>
      <c r="Z293" s="333"/>
      <c r="AA293" s="348">
        <f t="shared" si="189"/>
        <v>-232557333.84</v>
      </c>
      <c r="AB293" s="349">
        <f t="shared" si="190"/>
        <v>31008.639999999999</v>
      </c>
      <c r="AC293" s="350">
        <f t="shared" si="191"/>
        <v>0</v>
      </c>
      <c r="AD293" s="351">
        <f t="shared" si="192"/>
        <v>0</v>
      </c>
      <c r="AE293" s="174">
        <v>277</v>
      </c>
    </row>
    <row r="294" spans="1:31" ht="15">
      <c r="A294" s="173">
        <v>278</v>
      </c>
      <c r="B294" s="369">
        <f t="shared" si="169"/>
        <v>0</v>
      </c>
      <c r="C294" s="368">
        <f t="shared" si="170"/>
        <v>20</v>
      </c>
      <c r="D294" s="323"/>
      <c r="E294" s="366">
        <f t="shared" si="171"/>
        <v>0</v>
      </c>
      <c r="F294" s="367">
        <f t="shared" si="172"/>
        <v>4</v>
      </c>
      <c r="G294" s="368">
        <f t="shared" si="173"/>
        <v>1069</v>
      </c>
      <c r="H294" s="323"/>
      <c r="I294" s="363">
        <f t="shared" si="174"/>
        <v>105621.9</v>
      </c>
      <c r="J294" s="364">
        <f t="shared" si="175"/>
        <v>1056.2190000000001</v>
      </c>
      <c r="K294" s="365">
        <f t="shared" si="176"/>
        <v>95075.414000000033</v>
      </c>
      <c r="L294" s="329"/>
      <c r="M294" s="356">
        <f t="shared" si="177"/>
        <v>19015082</v>
      </c>
      <c r="N294" s="356">
        <f t="shared" si="178"/>
        <v>950754.1</v>
      </c>
      <c r="O294" s="357">
        <f t="shared" si="179"/>
        <v>225701432.80000001</v>
      </c>
      <c r="P294" s="358">
        <f t="shared" si="180"/>
        <v>30093.524373333334</v>
      </c>
      <c r="Q294" s="359">
        <f t="shared" si="181"/>
        <v>237</v>
      </c>
      <c r="R294" s="360">
        <f t="shared" si="182"/>
        <v>0.22</v>
      </c>
      <c r="S294" s="361">
        <f t="shared" si="183"/>
        <v>257</v>
      </c>
      <c r="T294" s="362">
        <f t="shared" si="184"/>
        <v>0.24</v>
      </c>
      <c r="U294" s="331"/>
      <c r="V294" s="352">
        <f t="shared" si="185"/>
        <v>10743521.779999999</v>
      </c>
      <c r="W294" s="353">
        <f t="shared" si="186"/>
        <v>236444954.58000001</v>
      </c>
      <c r="X294" s="354">
        <f t="shared" si="187"/>
        <v>0.05</v>
      </c>
      <c r="Y294" s="355">
        <f t="shared" si="188"/>
        <v>1432.47</v>
      </c>
      <c r="Z294" s="333"/>
      <c r="AA294" s="348">
        <f t="shared" si="189"/>
        <v>-236437454.58000001</v>
      </c>
      <c r="AB294" s="349">
        <f t="shared" si="190"/>
        <v>31525.99</v>
      </c>
      <c r="AC294" s="350">
        <f t="shared" si="191"/>
        <v>0</v>
      </c>
      <c r="AD294" s="351">
        <f t="shared" si="192"/>
        <v>0</v>
      </c>
      <c r="AE294" s="174">
        <v>278</v>
      </c>
    </row>
    <row r="295" spans="1:31" ht="15">
      <c r="A295" s="173">
        <v>279</v>
      </c>
      <c r="B295" s="369">
        <f t="shared" si="169"/>
        <v>0</v>
      </c>
      <c r="C295" s="368">
        <f t="shared" si="170"/>
        <v>20</v>
      </c>
      <c r="D295" s="323"/>
      <c r="E295" s="366">
        <f t="shared" si="171"/>
        <v>0</v>
      </c>
      <c r="F295" s="367">
        <f t="shared" si="172"/>
        <v>4</v>
      </c>
      <c r="G295" s="368">
        <f t="shared" si="173"/>
        <v>1073</v>
      </c>
      <c r="H295" s="323"/>
      <c r="I295" s="363">
        <f t="shared" si="174"/>
        <v>106211.9</v>
      </c>
      <c r="J295" s="364">
        <f t="shared" si="175"/>
        <v>1062.1189999999999</v>
      </c>
      <c r="K295" s="365">
        <f t="shared" si="176"/>
        <v>96137.533000000039</v>
      </c>
      <c r="L295" s="329"/>
      <c r="M295" s="356">
        <f t="shared" si="177"/>
        <v>19227506</v>
      </c>
      <c r="N295" s="356">
        <f t="shared" si="178"/>
        <v>961375.3</v>
      </c>
      <c r="O295" s="357">
        <f t="shared" si="179"/>
        <v>229504449.19999999</v>
      </c>
      <c r="P295" s="358">
        <f t="shared" si="180"/>
        <v>30600.593226666664</v>
      </c>
      <c r="Q295" s="359">
        <f t="shared" si="181"/>
        <v>239</v>
      </c>
      <c r="R295" s="360">
        <f t="shared" si="182"/>
        <v>0.22</v>
      </c>
      <c r="S295" s="361">
        <f t="shared" si="183"/>
        <v>259</v>
      </c>
      <c r="T295" s="362">
        <f t="shared" si="184"/>
        <v>0.24</v>
      </c>
      <c r="U295" s="331"/>
      <c r="V295" s="352">
        <f t="shared" si="185"/>
        <v>10863541.23</v>
      </c>
      <c r="W295" s="353">
        <f t="shared" si="186"/>
        <v>240367990.43000001</v>
      </c>
      <c r="X295" s="354">
        <f t="shared" si="187"/>
        <v>0.05</v>
      </c>
      <c r="Y295" s="355">
        <f t="shared" si="188"/>
        <v>1448.47</v>
      </c>
      <c r="Z295" s="333"/>
      <c r="AA295" s="348">
        <f t="shared" si="189"/>
        <v>-240360490.43000001</v>
      </c>
      <c r="AB295" s="349">
        <f t="shared" si="190"/>
        <v>32049.07</v>
      </c>
      <c r="AC295" s="350">
        <f t="shared" si="191"/>
        <v>0</v>
      </c>
      <c r="AD295" s="351">
        <f t="shared" si="192"/>
        <v>0</v>
      </c>
      <c r="AE295" s="174">
        <v>279</v>
      </c>
    </row>
    <row r="296" spans="1:31" ht="15">
      <c r="A296" s="173">
        <v>280</v>
      </c>
      <c r="B296" s="369">
        <f t="shared" si="169"/>
        <v>0</v>
      </c>
      <c r="C296" s="368">
        <f t="shared" si="170"/>
        <v>20</v>
      </c>
      <c r="D296" s="323"/>
      <c r="E296" s="366">
        <f t="shared" si="171"/>
        <v>0</v>
      </c>
      <c r="F296" s="367">
        <f t="shared" si="172"/>
        <v>4</v>
      </c>
      <c r="G296" s="368">
        <f t="shared" si="173"/>
        <v>1077</v>
      </c>
      <c r="H296" s="323"/>
      <c r="I296" s="363">
        <f t="shared" si="174"/>
        <v>106801.9</v>
      </c>
      <c r="J296" s="364">
        <f t="shared" si="175"/>
        <v>1068.019</v>
      </c>
      <c r="K296" s="365">
        <f t="shared" si="176"/>
        <v>97205.55200000004</v>
      </c>
      <c r="L296" s="329"/>
      <c r="M296" s="356">
        <f t="shared" si="177"/>
        <v>19441110</v>
      </c>
      <c r="N296" s="356">
        <f t="shared" si="178"/>
        <v>972055.5</v>
      </c>
      <c r="O296" s="357">
        <f t="shared" si="179"/>
        <v>233349950.40000001</v>
      </c>
      <c r="P296" s="358">
        <f t="shared" si="180"/>
        <v>31113.326720000001</v>
      </c>
      <c r="Q296" s="359">
        <f t="shared" si="181"/>
        <v>240</v>
      </c>
      <c r="R296" s="360">
        <f t="shared" si="182"/>
        <v>0.22</v>
      </c>
      <c r="S296" s="361">
        <f t="shared" si="183"/>
        <v>260</v>
      </c>
      <c r="T296" s="362">
        <f t="shared" si="184"/>
        <v>0.24</v>
      </c>
      <c r="U296" s="331"/>
      <c r="V296" s="352">
        <f t="shared" si="185"/>
        <v>10984227.380000001</v>
      </c>
      <c r="W296" s="353">
        <f t="shared" si="186"/>
        <v>244334177.78</v>
      </c>
      <c r="X296" s="354">
        <f t="shared" si="187"/>
        <v>0.05</v>
      </c>
      <c r="Y296" s="355">
        <f t="shared" si="188"/>
        <v>1464.56</v>
      </c>
      <c r="Z296" s="333"/>
      <c r="AA296" s="348">
        <f t="shared" si="189"/>
        <v>-244326677.78</v>
      </c>
      <c r="AB296" s="349">
        <f t="shared" si="190"/>
        <v>32577.89</v>
      </c>
      <c r="AC296" s="350">
        <f t="shared" si="191"/>
        <v>0</v>
      </c>
      <c r="AD296" s="351">
        <f t="shared" si="192"/>
        <v>0</v>
      </c>
      <c r="AE296" s="174">
        <v>280</v>
      </c>
    </row>
    <row r="297" spans="1:31" ht="15">
      <c r="A297" s="173">
        <v>281</v>
      </c>
      <c r="B297" s="369">
        <f t="shared" si="169"/>
        <v>0</v>
      </c>
      <c r="C297" s="368">
        <f t="shared" si="170"/>
        <v>20</v>
      </c>
      <c r="D297" s="323"/>
      <c r="E297" s="366">
        <f t="shared" si="171"/>
        <v>0</v>
      </c>
      <c r="F297" s="367">
        <f t="shared" si="172"/>
        <v>4</v>
      </c>
      <c r="G297" s="368">
        <f t="shared" si="173"/>
        <v>1081</v>
      </c>
      <c r="H297" s="323"/>
      <c r="I297" s="363">
        <f t="shared" si="174"/>
        <v>107391.9</v>
      </c>
      <c r="J297" s="364">
        <f t="shared" si="175"/>
        <v>1073.9190000000001</v>
      </c>
      <c r="K297" s="365">
        <f t="shared" si="176"/>
        <v>98279.471000000034</v>
      </c>
      <c r="L297" s="329"/>
      <c r="M297" s="356">
        <f t="shared" si="177"/>
        <v>19655894</v>
      </c>
      <c r="N297" s="356">
        <f t="shared" si="178"/>
        <v>982794.7</v>
      </c>
      <c r="O297" s="357">
        <f t="shared" si="179"/>
        <v>237238172.40000001</v>
      </c>
      <c r="P297" s="358">
        <f t="shared" si="180"/>
        <v>31631.75632</v>
      </c>
      <c r="Q297" s="359">
        <f t="shared" si="181"/>
        <v>241</v>
      </c>
      <c r="R297" s="360">
        <f t="shared" si="182"/>
        <v>0.22</v>
      </c>
      <c r="S297" s="361">
        <f t="shared" si="183"/>
        <v>261</v>
      </c>
      <c r="T297" s="362">
        <f t="shared" si="184"/>
        <v>0.24</v>
      </c>
      <c r="U297" s="331"/>
      <c r="V297" s="352">
        <f t="shared" si="185"/>
        <v>11105580.220000001</v>
      </c>
      <c r="W297" s="353">
        <f t="shared" si="186"/>
        <v>248343752.62</v>
      </c>
      <c r="X297" s="354">
        <f t="shared" si="187"/>
        <v>0.05</v>
      </c>
      <c r="Y297" s="355">
        <f t="shared" si="188"/>
        <v>1480.74</v>
      </c>
      <c r="Z297" s="333"/>
      <c r="AA297" s="348">
        <f t="shared" si="189"/>
        <v>-248336252.62</v>
      </c>
      <c r="AB297" s="349">
        <f t="shared" si="190"/>
        <v>33112.5</v>
      </c>
      <c r="AC297" s="350">
        <f t="shared" si="191"/>
        <v>0</v>
      </c>
      <c r="AD297" s="351">
        <f t="shared" si="192"/>
        <v>0</v>
      </c>
      <c r="AE297" s="174">
        <v>281</v>
      </c>
    </row>
    <row r="298" spans="1:31" ht="15">
      <c r="A298" s="173">
        <v>282</v>
      </c>
      <c r="B298" s="369">
        <f t="shared" si="169"/>
        <v>0</v>
      </c>
      <c r="C298" s="368">
        <f t="shared" si="170"/>
        <v>20</v>
      </c>
      <c r="D298" s="323"/>
      <c r="E298" s="366">
        <f t="shared" si="171"/>
        <v>0</v>
      </c>
      <c r="F298" s="367">
        <f t="shared" si="172"/>
        <v>4</v>
      </c>
      <c r="G298" s="368">
        <f t="shared" si="173"/>
        <v>1085</v>
      </c>
      <c r="H298" s="323"/>
      <c r="I298" s="363">
        <f t="shared" si="174"/>
        <v>107981.9</v>
      </c>
      <c r="J298" s="364">
        <f t="shared" si="175"/>
        <v>1079.819</v>
      </c>
      <c r="K298" s="365">
        <f t="shared" si="176"/>
        <v>99359.290000000037</v>
      </c>
      <c r="L298" s="329"/>
      <c r="M298" s="356">
        <f t="shared" si="177"/>
        <v>19871858</v>
      </c>
      <c r="N298" s="356">
        <f t="shared" si="178"/>
        <v>993592.9</v>
      </c>
      <c r="O298" s="357">
        <f t="shared" si="179"/>
        <v>241169351.19999999</v>
      </c>
      <c r="P298" s="358">
        <f t="shared" si="180"/>
        <v>32155.913493333333</v>
      </c>
      <c r="Q298" s="359">
        <f t="shared" si="181"/>
        <v>243</v>
      </c>
      <c r="R298" s="360">
        <f t="shared" si="182"/>
        <v>0.22</v>
      </c>
      <c r="S298" s="361">
        <f t="shared" si="183"/>
        <v>263</v>
      </c>
      <c r="T298" s="362">
        <f t="shared" si="184"/>
        <v>0.24</v>
      </c>
      <c r="U298" s="331"/>
      <c r="V298" s="352">
        <f t="shared" si="185"/>
        <v>11227599.77</v>
      </c>
      <c r="W298" s="353">
        <f t="shared" si="186"/>
        <v>252396950.97</v>
      </c>
      <c r="X298" s="354">
        <f t="shared" si="187"/>
        <v>0.05</v>
      </c>
      <c r="Y298" s="355">
        <f t="shared" si="188"/>
        <v>1497.01</v>
      </c>
      <c r="Z298" s="333"/>
      <c r="AA298" s="348">
        <f t="shared" si="189"/>
        <v>-252389450.97</v>
      </c>
      <c r="AB298" s="349">
        <f t="shared" si="190"/>
        <v>33652.93</v>
      </c>
      <c r="AC298" s="350">
        <f t="shared" si="191"/>
        <v>0</v>
      </c>
      <c r="AD298" s="351">
        <f t="shared" si="192"/>
        <v>0</v>
      </c>
      <c r="AE298" s="174">
        <v>282</v>
      </c>
    </row>
    <row r="299" spans="1:31" ht="15">
      <c r="A299" s="173">
        <v>283</v>
      </c>
      <c r="B299" s="369">
        <f t="shared" si="169"/>
        <v>0</v>
      </c>
      <c r="C299" s="368">
        <f t="shared" si="170"/>
        <v>20</v>
      </c>
      <c r="D299" s="323"/>
      <c r="E299" s="366">
        <f t="shared" si="171"/>
        <v>0</v>
      </c>
      <c r="F299" s="367">
        <f t="shared" si="172"/>
        <v>4</v>
      </c>
      <c r="G299" s="368">
        <f t="shared" si="173"/>
        <v>1089</v>
      </c>
      <c r="H299" s="323"/>
      <c r="I299" s="363">
        <f t="shared" si="174"/>
        <v>108571.9</v>
      </c>
      <c r="J299" s="364">
        <f t="shared" si="175"/>
        <v>1085.7190000000001</v>
      </c>
      <c r="K299" s="365">
        <f t="shared" si="176"/>
        <v>100445.00900000003</v>
      </c>
      <c r="L299" s="329"/>
      <c r="M299" s="356">
        <f t="shared" si="177"/>
        <v>20089002</v>
      </c>
      <c r="N299" s="356">
        <f t="shared" si="178"/>
        <v>1004450.1</v>
      </c>
      <c r="O299" s="357">
        <f t="shared" si="179"/>
        <v>245143722.80000001</v>
      </c>
      <c r="P299" s="358">
        <f t="shared" si="180"/>
        <v>32685.829706666667</v>
      </c>
      <c r="Q299" s="359">
        <f t="shared" si="181"/>
        <v>244</v>
      </c>
      <c r="R299" s="360">
        <f t="shared" si="182"/>
        <v>0.22</v>
      </c>
      <c r="S299" s="361">
        <f t="shared" si="183"/>
        <v>264</v>
      </c>
      <c r="T299" s="362">
        <f t="shared" si="184"/>
        <v>0.24</v>
      </c>
      <c r="U299" s="331"/>
      <c r="V299" s="352">
        <f t="shared" si="185"/>
        <v>11350286.02</v>
      </c>
      <c r="W299" s="353">
        <f t="shared" si="186"/>
        <v>256494008.81999999</v>
      </c>
      <c r="X299" s="354">
        <f t="shared" si="187"/>
        <v>0.05</v>
      </c>
      <c r="Y299" s="355">
        <f t="shared" si="188"/>
        <v>1513.37</v>
      </c>
      <c r="Z299" s="333"/>
      <c r="AA299" s="348">
        <f t="shared" si="189"/>
        <v>-256486508.81999999</v>
      </c>
      <c r="AB299" s="349">
        <f t="shared" si="190"/>
        <v>34199.199999999997</v>
      </c>
      <c r="AC299" s="350">
        <f t="shared" si="191"/>
        <v>0</v>
      </c>
      <c r="AD299" s="351">
        <f t="shared" si="192"/>
        <v>0</v>
      </c>
      <c r="AE299" s="174">
        <v>283</v>
      </c>
    </row>
    <row r="300" spans="1:31" ht="15">
      <c r="A300" s="173">
        <v>284</v>
      </c>
      <c r="B300" s="369">
        <f t="shared" si="169"/>
        <v>0</v>
      </c>
      <c r="C300" s="368">
        <f t="shared" si="170"/>
        <v>20</v>
      </c>
      <c r="D300" s="323"/>
      <c r="E300" s="366">
        <f t="shared" si="171"/>
        <v>0</v>
      </c>
      <c r="F300" s="367">
        <f t="shared" si="172"/>
        <v>4</v>
      </c>
      <c r="G300" s="368">
        <f t="shared" si="173"/>
        <v>1093</v>
      </c>
      <c r="H300" s="323"/>
      <c r="I300" s="363">
        <f t="shared" si="174"/>
        <v>109161.9</v>
      </c>
      <c r="J300" s="364">
        <f t="shared" si="175"/>
        <v>1091.6189999999999</v>
      </c>
      <c r="K300" s="365">
        <f t="shared" si="176"/>
        <v>101536.62800000004</v>
      </c>
      <c r="L300" s="329"/>
      <c r="M300" s="356">
        <f t="shared" si="177"/>
        <v>20307326</v>
      </c>
      <c r="N300" s="356">
        <f t="shared" si="178"/>
        <v>1015366.3</v>
      </c>
      <c r="O300" s="357">
        <f t="shared" si="179"/>
        <v>249161523.19999999</v>
      </c>
      <c r="P300" s="358">
        <f t="shared" si="180"/>
        <v>33221.536426666666</v>
      </c>
      <c r="Q300" s="359">
        <f t="shared" si="181"/>
        <v>245</v>
      </c>
      <c r="R300" s="360">
        <f t="shared" si="182"/>
        <v>0.22</v>
      </c>
      <c r="S300" s="361">
        <f t="shared" si="183"/>
        <v>265</v>
      </c>
      <c r="T300" s="362">
        <f t="shared" si="184"/>
        <v>0.24</v>
      </c>
      <c r="U300" s="331"/>
      <c r="V300" s="352">
        <f t="shared" si="185"/>
        <v>11473638.960000001</v>
      </c>
      <c r="W300" s="353">
        <f t="shared" si="186"/>
        <v>260635162.16</v>
      </c>
      <c r="X300" s="354">
        <f t="shared" si="187"/>
        <v>0.05</v>
      </c>
      <c r="Y300" s="355">
        <f t="shared" si="188"/>
        <v>1529.82</v>
      </c>
      <c r="Z300" s="333"/>
      <c r="AA300" s="348">
        <f t="shared" si="189"/>
        <v>-260627662.16</v>
      </c>
      <c r="AB300" s="349">
        <f t="shared" si="190"/>
        <v>34751.35</v>
      </c>
      <c r="AC300" s="350">
        <f t="shared" si="191"/>
        <v>0</v>
      </c>
      <c r="AD300" s="351">
        <f t="shared" si="192"/>
        <v>0</v>
      </c>
      <c r="AE300" s="174">
        <v>284</v>
      </c>
    </row>
    <row r="301" spans="1:31" ht="15">
      <c r="A301" s="173">
        <v>285</v>
      </c>
      <c r="B301" s="369">
        <f t="shared" si="169"/>
        <v>0</v>
      </c>
      <c r="C301" s="368">
        <f t="shared" si="170"/>
        <v>20</v>
      </c>
      <c r="D301" s="323"/>
      <c r="E301" s="366">
        <f t="shared" si="171"/>
        <v>0</v>
      </c>
      <c r="F301" s="367">
        <f t="shared" si="172"/>
        <v>4</v>
      </c>
      <c r="G301" s="368">
        <f t="shared" si="173"/>
        <v>1097</v>
      </c>
      <c r="H301" s="323"/>
      <c r="I301" s="363">
        <f t="shared" si="174"/>
        <v>109751.9</v>
      </c>
      <c r="J301" s="364">
        <f t="shared" si="175"/>
        <v>1097.519</v>
      </c>
      <c r="K301" s="365">
        <f t="shared" si="176"/>
        <v>102634.14700000004</v>
      </c>
      <c r="L301" s="329"/>
      <c r="M301" s="356">
        <f t="shared" si="177"/>
        <v>20526830</v>
      </c>
      <c r="N301" s="356">
        <f t="shared" si="178"/>
        <v>1026341.5</v>
      </c>
      <c r="O301" s="357">
        <f t="shared" si="179"/>
        <v>253222988.40000001</v>
      </c>
      <c r="P301" s="358">
        <f t="shared" si="180"/>
        <v>33763.065119999999</v>
      </c>
      <c r="Q301" s="359">
        <f t="shared" si="181"/>
        <v>247</v>
      </c>
      <c r="R301" s="360">
        <f t="shared" si="182"/>
        <v>0.23</v>
      </c>
      <c r="S301" s="361">
        <f t="shared" si="183"/>
        <v>267</v>
      </c>
      <c r="T301" s="362">
        <f t="shared" si="184"/>
        <v>0.24</v>
      </c>
      <c r="U301" s="331"/>
      <c r="V301" s="352">
        <f t="shared" si="185"/>
        <v>11597658.609999999</v>
      </c>
      <c r="W301" s="353">
        <f t="shared" si="186"/>
        <v>264820647.00999999</v>
      </c>
      <c r="X301" s="354">
        <f t="shared" si="187"/>
        <v>0.05</v>
      </c>
      <c r="Y301" s="355">
        <f t="shared" si="188"/>
        <v>1546.35</v>
      </c>
      <c r="Z301" s="333"/>
      <c r="AA301" s="348">
        <f t="shared" si="189"/>
        <v>-264813147.00999999</v>
      </c>
      <c r="AB301" s="349">
        <f t="shared" si="190"/>
        <v>35309.42</v>
      </c>
      <c r="AC301" s="350">
        <f t="shared" si="191"/>
        <v>0</v>
      </c>
      <c r="AD301" s="351">
        <f t="shared" si="192"/>
        <v>0</v>
      </c>
      <c r="AE301" s="174">
        <v>285</v>
      </c>
    </row>
    <row r="302" spans="1:31" ht="15">
      <c r="A302" s="173">
        <v>286</v>
      </c>
      <c r="B302" s="369">
        <f t="shared" si="169"/>
        <v>0</v>
      </c>
      <c r="C302" s="368">
        <f t="shared" si="170"/>
        <v>20</v>
      </c>
      <c r="D302" s="323"/>
      <c r="E302" s="366">
        <f t="shared" si="171"/>
        <v>0</v>
      </c>
      <c r="F302" s="367">
        <f t="shared" si="172"/>
        <v>4</v>
      </c>
      <c r="G302" s="368">
        <f t="shared" si="173"/>
        <v>1101</v>
      </c>
      <c r="H302" s="323"/>
      <c r="I302" s="363">
        <f t="shared" si="174"/>
        <v>110341.9</v>
      </c>
      <c r="J302" s="364">
        <f t="shared" si="175"/>
        <v>1103.4190000000001</v>
      </c>
      <c r="K302" s="365">
        <f t="shared" si="176"/>
        <v>103737.56600000004</v>
      </c>
      <c r="L302" s="329"/>
      <c r="M302" s="356">
        <f t="shared" si="177"/>
        <v>20747514</v>
      </c>
      <c r="N302" s="356">
        <f t="shared" si="178"/>
        <v>1037375.7</v>
      </c>
      <c r="O302" s="357">
        <f t="shared" si="179"/>
        <v>257328354.40000001</v>
      </c>
      <c r="P302" s="358">
        <f t="shared" si="180"/>
        <v>34310.447253333332</v>
      </c>
      <c r="Q302" s="359">
        <f t="shared" si="181"/>
        <v>248</v>
      </c>
      <c r="R302" s="360">
        <f t="shared" si="182"/>
        <v>0.23</v>
      </c>
      <c r="S302" s="361">
        <f t="shared" si="183"/>
        <v>268</v>
      </c>
      <c r="T302" s="362">
        <f t="shared" si="184"/>
        <v>0.24</v>
      </c>
      <c r="U302" s="331"/>
      <c r="V302" s="352">
        <f t="shared" si="185"/>
        <v>11722344.960000001</v>
      </c>
      <c r="W302" s="353">
        <f t="shared" si="186"/>
        <v>269050699.36000001</v>
      </c>
      <c r="X302" s="354">
        <f t="shared" si="187"/>
        <v>0.05</v>
      </c>
      <c r="Y302" s="355">
        <f t="shared" si="188"/>
        <v>1562.98</v>
      </c>
      <c r="Z302" s="333"/>
      <c r="AA302" s="348">
        <f t="shared" si="189"/>
        <v>-269043199.36000001</v>
      </c>
      <c r="AB302" s="349">
        <f t="shared" si="190"/>
        <v>35873.43</v>
      </c>
      <c r="AC302" s="350">
        <f t="shared" si="191"/>
        <v>0</v>
      </c>
      <c r="AD302" s="351">
        <f t="shared" si="192"/>
        <v>0</v>
      </c>
      <c r="AE302" s="174">
        <v>286</v>
      </c>
    </row>
    <row r="303" spans="1:31" ht="15">
      <c r="A303" s="173">
        <v>287</v>
      </c>
      <c r="B303" s="369">
        <f t="shared" si="169"/>
        <v>0</v>
      </c>
      <c r="C303" s="368">
        <f t="shared" si="170"/>
        <v>20</v>
      </c>
      <c r="D303" s="323"/>
      <c r="E303" s="366">
        <f t="shared" si="171"/>
        <v>0</v>
      </c>
      <c r="F303" s="367">
        <f t="shared" si="172"/>
        <v>4</v>
      </c>
      <c r="G303" s="368">
        <f t="shared" si="173"/>
        <v>1105</v>
      </c>
      <c r="H303" s="323"/>
      <c r="I303" s="363">
        <f t="shared" si="174"/>
        <v>110931.9</v>
      </c>
      <c r="J303" s="364">
        <f t="shared" si="175"/>
        <v>1109.319</v>
      </c>
      <c r="K303" s="365">
        <f t="shared" si="176"/>
        <v>104846.88500000004</v>
      </c>
      <c r="L303" s="329"/>
      <c r="M303" s="356">
        <f t="shared" si="177"/>
        <v>20969378</v>
      </c>
      <c r="N303" s="356">
        <f t="shared" si="178"/>
        <v>1048468.9</v>
      </c>
      <c r="O303" s="357">
        <f t="shared" si="179"/>
        <v>261477857.19999999</v>
      </c>
      <c r="P303" s="358">
        <f t="shared" si="180"/>
        <v>34863.714293333331</v>
      </c>
      <c r="Q303" s="359">
        <f t="shared" si="181"/>
        <v>249</v>
      </c>
      <c r="R303" s="360">
        <f t="shared" si="182"/>
        <v>0.23</v>
      </c>
      <c r="S303" s="361">
        <f t="shared" si="183"/>
        <v>269</v>
      </c>
      <c r="T303" s="362">
        <f t="shared" si="184"/>
        <v>0.24</v>
      </c>
      <c r="U303" s="331"/>
      <c r="V303" s="352">
        <f t="shared" si="185"/>
        <v>11847698.01</v>
      </c>
      <c r="W303" s="353">
        <f t="shared" si="186"/>
        <v>273325555.20999998</v>
      </c>
      <c r="X303" s="354">
        <f t="shared" si="187"/>
        <v>0.05</v>
      </c>
      <c r="Y303" s="355">
        <f t="shared" si="188"/>
        <v>1579.69</v>
      </c>
      <c r="Z303" s="333"/>
      <c r="AA303" s="348">
        <f t="shared" si="189"/>
        <v>-273318055.20999998</v>
      </c>
      <c r="AB303" s="349">
        <f t="shared" si="190"/>
        <v>36443.410000000003</v>
      </c>
      <c r="AC303" s="350">
        <f t="shared" si="191"/>
        <v>0</v>
      </c>
      <c r="AD303" s="351">
        <f t="shared" si="192"/>
        <v>0</v>
      </c>
      <c r="AE303" s="174">
        <v>287</v>
      </c>
    </row>
    <row r="304" spans="1:31" ht="15">
      <c r="A304" s="173">
        <v>288</v>
      </c>
      <c r="B304" s="369">
        <f t="shared" si="169"/>
        <v>0</v>
      </c>
      <c r="C304" s="368">
        <f t="shared" si="170"/>
        <v>20</v>
      </c>
      <c r="D304" s="323"/>
      <c r="E304" s="366">
        <f t="shared" si="171"/>
        <v>0</v>
      </c>
      <c r="F304" s="367">
        <f t="shared" si="172"/>
        <v>4</v>
      </c>
      <c r="G304" s="368">
        <f t="shared" si="173"/>
        <v>1109</v>
      </c>
      <c r="H304" s="323"/>
      <c r="I304" s="363">
        <f t="shared" si="174"/>
        <v>111521.9</v>
      </c>
      <c r="J304" s="364">
        <f t="shared" si="175"/>
        <v>1115.2190000000001</v>
      </c>
      <c r="K304" s="365">
        <f t="shared" si="176"/>
        <v>105962.10400000004</v>
      </c>
      <c r="L304" s="329"/>
      <c r="M304" s="356">
        <f t="shared" si="177"/>
        <v>21192420</v>
      </c>
      <c r="N304" s="356">
        <f t="shared" si="178"/>
        <v>1059621</v>
      </c>
      <c r="O304" s="357">
        <f t="shared" si="179"/>
        <v>265671732.80000001</v>
      </c>
      <c r="P304" s="358">
        <f t="shared" si="180"/>
        <v>35422.89770666667</v>
      </c>
      <c r="Q304" s="359">
        <f t="shared" si="181"/>
        <v>251</v>
      </c>
      <c r="R304" s="360">
        <f t="shared" si="182"/>
        <v>0.23</v>
      </c>
      <c r="S304" s="361">
        <f t="shared" si="183"/>
        <v>271</v>
      </c>
      <c r="T304" s="362">
        <f t="shared" si="184"/>
        <v>0.24</v>
      </c>
      <c r="U304" s="331"/>
      <c r="V304" s="352">
        <f t="shared" si="185"/>
        <v>11973717.75</v>
      </c>
      <c r="W304" s="353">
        <f t="shared" si="186"/>
        <v>277645450.55000001</v>
      </c>
      <c r="X304" s="354">
        <f t="shared" si="187"/>
        <v>0.05</v>
      </c>
      <c r="Y304" s="355">
        <f t="shared" si="188"/>
        <v>1596.5</v>
      </c>
      <c r="Z304" s="333"/>
      <c r="AA304" s="348">
        <f t="shared" si="189"/>
        <v>-277637950.55000001</v>
      </c>
      <c r="AB304" s="349">
        <f t="shared" si="190"/>
        <v>37019.39</v>
      </c>
      <c r="AC304" s="350">
        <f t="shared" si="191"/>
        <v>0</v>
      </c>
      <c r="AD304" s="351">
        <f t="shared" si="192"/>
        <v>0</v>
      </c>
      <c r="AE304" s="174">
        <v>288</v>
      </c>
    </row>
    <row r="305" spans="1:31" ht="15">
      <c r="A305" s="173">
        <v>289</v>
      </c>
      <c r="B305" s="369">
        <f t="shared" si="169"/>
        <v>0</v>
      </c>
      <c r="C305" s="368">
        <f t="shared" si="170"/>
        <v>20</v>
      </c>
      <c r="D305" s="323"/>
      <c r="E305" s="366">
        <f t="shared" si="171"/>
        <v>0</v>
      </c>
      <c r="F305" s="367">
        <f t="shared" si="172"/>
        <v>4</v>
      </c>
      <c r="G305" s="368">
        <f t="shared" si="173"/>
        <v>1113</v>
      </c>
      <c r="H305" s="323"/>
      <c r="I305" s="363">
        <f t="shared" si="174"/>
        <v>112111.9</v>
      </c>
      <c r="J305" s="364">
        <f t="shared" si="175"/>
        <v>1121.1189999999999</v>
      </c>
      <c r="K305" s="365">
        <f t="shared" si="176"/>
        <v>107083.22300000004</v>
      </c>
      <c r="L305" s="329"/>
      <c r="M305" s="356">
        <f t="shared" si="177"/>
        <v>21416644</v>
      </c>
      <c r="N305" s="356">
        <f t="shared" si="178"/>
        <v>1070832.2</v>
      </c>
      <c r="O305" s="357">
        <f t="shared" si="179"/>
        <v>269910216.80000001</v>
      </c>
      <c r="P305" s="358">
        <f t="shared" si="180"/>
        <v>35988.028906666666</v>
      </c>
      <c r="Q305" s="359">
        <f t="shared" si="181"/>
        <v>252</v>
      </c>
      <c r="R305" s="360">
        <f t="shared" si="182"/>
        <v>0.23</v>
      </c>
      <c r="S305" s="361">
        <f t="shared" si="183"/>
        <v>272</v>
      </c>
      <c r="T305" s="362">
        <f t="shared" si="184"/>
        <v>0.24</v>
      </c>
      <c r="U305" s="331"/>
      <c r="V305" s="352">
        <f t="shared" si="185"/>
        <v>12100404.199999999</v>
      </c>
      <c r="W305" s="353">
        <f t="shared" si="186"/>
        <v>282010621</v>
      </c>
      <c r="X305" s="354">
        <f t="shared" si="187"/>
        <v>0.04</v>
      </c>
      <c r="Y305" s="355">
        <f t="shared" si="188"/>
        <v>1613.39</v>
      </c>
      <c r="Z305" s="333"/>
      <c r="AA305" s="348">
        <f t="shared" si="189"/>
        <v>-282003121</v>
      </c>
      <c r="AB305" s="349">
        <f t="shared" si="190"/>
        <v>37601.42</v>
      </c>
      <c r="AC305" s="350">
        <f t="shared" si="191"/>
        <v>0</v>
      </c>
      <c r="AD305" s="351">
        <f t="shared" si="192"/>
        <v>0</v>
      </c>
      <c r="AE305" s="174">
        <v>289</v>
      </c>
    </row>
    <row r="306" spans="1:31" ht="15">
      <c r="A306" s="173">
        <v>290</v>
      </c>
      <c r="B306" s="369">
        <f t="shared" si="169"/>
        <v>0</v>
      </c>
      <c r="C306" s="368">
        <f t="shared" si="170"/>
        <v>20</v>
      </c>
      <c r="D306" s="323"/>
      <c r="E306" s="366">
        <f t="shared" si="171"/>
        <v>0</v>
      </c>
      <c r="F306" s="367">
        <f t="shared" si="172"/>
        <v>4</v>
      </c>
      <c r="G306" s="368">
        <f t="shared" si="173"/>
        <v>1117</v>
      </c>
      <c r="H306" s="323"/>
      <c r="I306" s="363">
        <f t="shared" si="174"/>
        <v>112701.9</v>
      </c>
      <c r="J306" s="364">
        <f t="shared" si="175"/>
        <v>1127.019</v>
      </c>
      <c r="K306" s="365">
        <f t="shared" si="176"/>
        <v>108210.24200000004</v>
      </c>
      <c r="L306" s="329"/>
      <c r="M306" s="356">
        <f t="shared" si="177"/>
        <v>21642048</v>
      </c>
      <c r="N306" s="356">
        <f t="shared" si="178"/>
        <v>1082102.3999999999</v>
      </c>
      <c r="O306" s="357">
        <f t="shared" si="179"/>
        <v>274193545.60000002</v>
      </c>
      <c r="P306" s="358">
        <f t="shared" si="180"/>
        <v>36559.139413333338</v>
      </c>
      <c r="Q306" s="359">
        <f t="shared" si="181"/>
        <v>253</v>
      </c>
      <c r="R306" s="360">
        <f t="shared" si="182"/>
        <v>0.23</v>
      </c>
      <c r="S306" s="361">
        <f t="shared" si="183"/>
        <v>273</v>
      </c>
      <c r="T306" s="362">
        <f t="shared" si="184"/>
        <v>0.24</v>
      </c>
      <c r="U306" s="331"/>
      <c r="V306" s="352">
        <f t="shared" si="185"/>
        <v>12227757.35</v>
      </c>
      <c r="W306" s="353">
        <f t="shared" si="186"/>
        <v>286421302.94999999</v>
      </c>
      <c r="X306" s="354">
        <f t="shared" si="187"/>
        <v>0.04</v>
      </c>
      <c r="Y306" s="355">
        <f t="shared" si="188"/>
        <v>1630.37</v>
      </c>
      <c r="Z306" s="333"/>
      <c r="AA306" s="348">
        <f t="shared" si="189"/>
        <v>-286413802.94999999</v>
      </c>
      <c r="AB306" s="349">
        <f t="shared" si="190"/>
        <v>38189.51</v>
      </c>
      <c r="AC306" s="350">
        <f t="shared" si="191"/>
        <v>0</v>
      </c>
      <c r="AD306" s="351">
        <f t="shared" si="192"/>
        <v>0</v>
      </c>
      <c r="AE306" s="174">
        <v>290</v>
      </c>
    </row>
    <row r="307" spans="1:31" ht="15">
      <c r="A307" s="173">
        <v>291</v>
      </c>
      <c r="B307" s="369">
        <f t="shared" si="169"/>
        <v>0</v>
      </c>
      <c r="C307" s="368">
        <f t="shared" si="170"/>
        <v>20</v>
      </c>
      <c r="D307" s="323"/>
      <c r="E307" s="366">
        <f t="shared" si="171"/>
        <v>0</v>
      </c>
      <c r="F307" s="367">
        <f t="shared" si="172"/>
        <v>4</v>
      </c>
      <c r="G307" s="368">
        <f t="shared" si="173"/>
        <v>1121</v>
      </c>
      <c r="H307" s="323"/>
      <c r="I307" s="363">
        <f t="shared" si="174"/>
        <v>113291.9</v>
      </c>
      <c r="J307" s="364">
        <f t="shared" si="175"/>
        <v>1132.9190000000001</v>
      </c>
      <c r="K307" s="365">
        <f t="shared" si="176"/>
        <v>109343.16100000004</v>
      </c>
      <c r="L307" s="329"/>
      <c r="M307" s="356">
        <f t="shared" si="177"/>
        <v>21868632</v>
      </c>
      <c r="N307" s="356">
        <f t="shared" si="178"/>
        <v>1093431.6000000001</v>
      </c>
      <c r="O307" s="357">
        <f t="shared" si="179"/>
        <v>278521955.19999999</v>
      </c>
      <c r="P307" s="358">
        <f t="shared" si="180"/>
        <v>37136.26069333333</v>
      </c>
      <c r="Q307" s="359">
        <f t="shared" si="181"/>
        <v>255</v>
      </c>
      <c r="R307" s="360">
        <f t="shared" si="182"/>
        <v>0.23</v>
      </c>
      <c r="S307" s="361">
        <f t="shared" si="183"/>
        <v>275</v>
      </c>
      <c r="T307" s="362">
        <f t="shared" si="184"/>
        <v>0.25</v>
      </c>
      <c r="U307" s="331"/>
      <c r="V307" s="352">
        <f t="shared" si="185"/>
        <v>12355777.189999999</v>
      </c>
      <c r="W307" s="353">
        <f t="shared" si="186"/>
        <v>290877732.38999999</v>
      </c>
      <c r="X307" s="354">
        <f t="shared" si="187"/>
        <v>0.04</v>
      </c>
      <c r="Y307" s="355">
        <f t="shared" si="188"/>
        <v>1647.44</v>
      </c>
      <c r="Z307" s="333"/>
      <c r="AA307" s="348">
        <f t="shared" si="189"/>
        <v>-290870232.38999999</v>
      </c>
      <c r="AB307" s="349">
        <f t="shared" si="190"/>
        <v>38783.699999999997</v>
      </c>
      <c r="AC307" s="350">
        <f t="shared" si="191"/>
        <v>0</v>
      </c>
      <c r="AD307" s="351">
        <f t="shared" si="192"/>
        <v>0</v>
      </c>
      <c r="AE307" s="174">
        <v>291</v>
      </c>
    </row>
    <row r="308" spans="1:31" ht="15">
      <c r="A308" s="173">
        <v>292</v>
      </c>
      <c r="B308" s="369">
        <f t="shared" si="169"/>
        <v>0</v>
      </c>
      <c r="C308" s="368">
        <f t="shared" si="170"/>
        <v>20</v>
      </c>
      <c r="D308" s="323"/>
      <c r="E308" s="366">
        <f t="shared" si="171"/>
        <v>0</v>
      </c>
      <c r="F308" s="367">
        <f t="shared" si="172"/>
        <v>4</v>
      </c>
      <c r="G308" s="368">
        <f t="shared" si="173"/>
        <v>1125</v>
      </c>
      <c r="H308" s="323"/>
      <c r="I308" s="363">
        <f t="shared" si="174"/>
        <v>113881.9</v>
      </c>
      <c r="J308" s="364">
        <f t="shared" si="175"/>
        <v>1138.819</v>
      </c>
      <c r="K308" s="365">
        <f t="shared" si="176"/>
        <v>110481.98000000004</v>
      </c>
      <c r="L308" s="329"/>
      <c r="M308" s="356">
        <f t="shared" si="177"/>
        <v>22096396</v>
      </c>
      <c r="N308" s="356">
        <f t="shared" si="178"/>
        <v>1104819.8</v>
      </c>
      <c r="O308" s="357">
        <f t="shared" si="179"/>
        <v>282895681.60000002</v>
      </c>
      <c r="P308" s="358">
        <f t="shared" si="180"/>
        <v>37719.424213333339</v>
      </c>
      <c r="Q308" s="359">
        <f t="shared" si="181"/>
        <v>256</v>
      </c>
      <c r="R308" s="360">
        <f t="shared" si="182"/>
        <v>0.23</v>
      </c>
      <c r="S308" s="361">
        <f t="shared" si="183"/>
        <v>276</v>
      </c>
      <c r="T308" s="362">
        <f t="shared" si="184"/>
        <v>0.25</v>
      </c>
      <c r="U308" s="331"/>
      <c r="V308" s="352">
        <f t="shared" si="185"/>
        <v>12484463.74</v>
      </c>
      <c r="W308" s="353">
        <f t="shared" si="186"/>
        <v>295380145.33999997</v>
      </c>
      <c r="X308" s="354">
        <f t="shared" si="187"/>
        <v>0.04</v>
      </c>
      <c r="Y308" s="355">
        <f t="shared" si="188"/>
        <v>1664.6</v>
      </c>
      <c r="Z308" s="333"/>
      <c r="AA308" s="348">
        <f t="shared" si="189"/>
        <v>-295372645.33999997</v>
      </c>
      <c r="AB308" s="349">
        <f t="shared" si="190"/>
        <v>39384.019999999997</v>
      </c>
      <c r="AC308" s="350">
        <f t="shared" si="191"/>
        <v>0</v>
      </c>
      <c r="AD308" s="351">
        <f t="shared" si="192"/>
        <v>0</v>
      </c>
      <c r="AE308" s="174">
        <v>292</v>
      </c>
    </row>
    <row r="309" spans="1:31" ht="15">
      <c r="A309" s="173">
        <v>293</v>
      </c>
      <c r="B309" s="369">
        <f t="shared" ref="B309:B330" si="193">IF(AND($A309&gt;=C$9,C$9&gt;0),0,IF(AND($A309&gt;=C$6,C$6&gt;0),C$7,0))</f>
        <v>0</v>
      </c>
      <c r="C309" s="368">
        <f t="shared" ref="C309:C330" si="194">IF(AND($A309&gt;=C$9,C$9&gt;0),C$10,C308+B309)</f>
        <v>20</v>
      </c>
      <c r="D309" s="323"/>
      <c r="E309" s="366">
        <f t="shared" ref="E309:E330" si="195">IF(OR($A309&lt;2,AND(G$12&gt;0,$A309&gt;G$12)),0,IF(AND($A309&gt;=G$9,G$9&gt;0),G$10,IF(AND($A309&gt;=G$6,G$6&gt;0),G$7,0)))</f>
        <v>0</v>
      </c>
      <c r="F309" s="367">
        <f t="shared" ref="F309:F330" si="196">F308+E309</f>
        <v>4</v>
      </c>
      <c r="G309" s="368">
        <f t="shared" ref="G309:G330" si="197">G308+F309</f>
        <v>1129</v>
      </c>
      <c r="H309" s="323"/>
      <c r="I309" s="363">
        <f t="shared" ref="I309:I330" si="198">IF(($A309&lt;K$4),1,IF(AND($A309&gt;K$12,K$12&gt;0),I308,IF(AND($A309&gt;=K$9,K$9&gt;0),ROUND(I308+K$10,4),IF(AND($A309&gt;=K$6,K$6&gt;0),ROUND(I308+K$7,4),K$3))))</f>
        <v>114471.9</v>
      </c>
      <c r="J309" s="364">
        <f t="shared" ref="J309:J330" si="199">IF($A309&lt;K$4, K$2, IF(K$1=0,IF(K$13&gt;0,IF(K$2*K$13&lt;ROUND(J308*I309, 3),K$2*K$13,ROUND(J308*I309, 3)),ROUND(J308*I309, 3)),IF(K$13&gt;0,IF(K$2*K$13&lt;ROUND(K$2*I309, 3),K$2*K$13,ROUND(K$2*I309, 3)),ROUND(K$2*I309, 3))))</f>
        <v>1144.7190000000001</v>
      </c>
      <c r="K309" s="365">
        <f t="shared" ref="K309:K330" si="200">K308+J309</f>
        <v>111626.69900000004</v>
      </c>
      <c r="L309" s="329"/>
      <c r="M309" s="356">
        <f t="shared" ref="M309:M330" si="201">ROUND(C309*N309-K309*$O$6,2)</f>
        <v>22325340</v>
      </c>
      <c r="N309" s="356">
        <f t="shared" ref="N309:N330" si="202">ROUND(ROUND(K309,2)*$O$4,2)</f>
        <v>1116267</v>
      </c>
      <c r="O309" s="357">
        <f t="shared" ref="O309:O330" si="203">ROUND((ROUND(K308,2)*(G309-G308)*$O$4+O308+J309*$O$6),2)</f>
        <v>287314960.80000001</v>
      </c>
      <c r="P309" s="358">
        <f t="shared" ref="P309:P330" si="204">O309/$O$10</f>
        <v>38308.661440000003</v>
      </c>
      <c r="Q309" s="359">
        <f t="shared" ref="Q309:Q330" si="205">ROUND(O309/N309,0)</f>
        <v>257</v>
      </c>
      <c r="R309" s="360">
        <f t="shared" ref="R309:R330" si="206">ROUND(Q309/G309,2)</f>
        <v>0.23</v>
      </c>
      <c r="S309" s="361">
        <f t="shared" ref="S309:S330" si="207">Q309+C309</f>
        <v>277</v>
      </c>
      <c r="T309" s="362">
        <f t="shared" ref="T309:T330" si="208">ROUND(S309/G309,2)</f>
        <v>0.25</v>
      </c>
      <c r="U309" s="331"/>
      <c r="V309" s="352">
        <f t="shared" ref="V309:V330" si="209">ROUND(K309*$O$7,2)</f>
        <v>12613816.99</v>
      </c>
      <c r="W309" s="353">
        <f t="shared" ref="W309:W330" si="210">ROUND(O309+V309,2)</f>
        <v>299928777.79000002</v>
      </c>
      <c r="X309" s="354">
        <f t="shared" ref="X309:X330" si="211">IF(O309&gt;0,ROUND(V309/O309,2),0)</f>
        <v>0.04</v>
      </c>
      <c r="Y309" s="355">
        <f t="shared" ref="Y309:Y330" si="212">IF($O$10&gt;0,ROUND(V309/$O$10,2),0)</f>
        <v>1681.84</v>
      </c>
      <c r="Z309" s="333"/>
      <c r="AA309" s="348">
        <f t="shared" ref="AA309:AA330" si="213">IF($O$10&gt;0,ROUND($O$10-W309,2),0)</f>
        <v>-299921277.79000002</v>
      </c>
      <c r="AB309" s="349">
        <f t="shared" ref="AB309:AB330" si="214">IF($O$10&gt;0,ROUND(W309/$O$10,2),0)</f>
        <v>39990.5</v>
      </c>
      <c r="AC309" s="350">
        <f t="shared" ref="AC309:AC330" si="215">IF(AND(AA309&gt;0,$O$4&gt;0),($O$10-O309-V309*$O$8)/N309,0)</f>
        <v>0</v>
      </c>
      <c r="AD309" s="351">
        <f t="shared" ref="AD309:AD330" si="216">IF(AC309&gt;0,AC309+G309,0)</f>
        <v>0</v>
      </c>
      <c r="AE309" s="174">
        <v>293</v>
      </c>
    </row>
    <row r="310" spans="1:31" ht="15">
      <c r="A310" s="173">
        <v>294</v>
      </c>
      <c r="B310" s="369">
        <f t="shared" si="193"/>
        <v>0</v>
      </c>
      <c r="C310" s="368">
        <f t="shared" si="194"/>
        <v>20</v>
      </c>
      <c r="D310" s="323"/>
      <c r="E310" s="366">
        <f t="shared" si="195"/>
        <v>0</v>
      </c>
      <c r="F310" s="367">
        <f t="shared" si="196"/>
        <v>4</v>
      </c>
      <c r="G310" s="368">
        <f t="shared" si="197"/>
        <v>1133</v>
      </c>
      <c r="H310" s="323"/>
      <c r="I310" s="363">
        <f t="shared" si="198"/>
        <v>115061.9</v>
      </c>
      <c r="J310" s="364">
        <f t="shared" si="199"/>
        <v>1150.6189999999999</v>
      </c>
      <c r="K310" s="365">
        <f t="shared" si="200"/>
        <v>112777.31800000004</v>
      </c>
      <c r="L310" s="329"/>
      <c r="M310" s="356">
        <f t="shared" si="201"/>
        <v>22555464</v>
      </c>
      <c r="N310" s="356">
        <f t="shared" si="202"/>
        <v>1127773.2</v>
      </c>
      <c r="O310" s="357">
        <f t="shared" si="203"/>
        <v>291780028.80000001</v>
      </c>
      <c r="P310" s="358">
        <f t="shared" si="204"/>
        <v>38904.003840000005</v>
      </c>
      <c r="Q310" s="359">
        <f t="shared" si="205"/>
        <v>259</v>
      </c>
      <c r="R310" s="360">
        <f t="shared" si="206"/>
        <v>0.23</v>
      </c>
      <c r="S310" s="361">
        <f t="shared" si="207"/>
        <v>279</v>
      </c>
      <c r="T310" s="362">
        <f t="shared" si="208"/>
        <v>0.25</v>
      </c>
      <c r="U310" s="331"/>
      <c r="V310" s="352">
        <f t="shared" si="209"/>
        <v>12743836.93</v>
      </c>
      <c r="W310" s="353">
        <f t="shared" si="210"/>
        <v>304523865.73000002</v>
      </c>
      <c r="X310" s="354">
        <f t="shared" si="211"/>
        <v>0.04</v>
      </c>
      <c r="Y310" s="355">
        <f t="shared" si="212"/>
        <v>1699.18</v>
      </c>
      <c r="Z310" s="333"/>
      <c r="AA310" s="348">
        <f t="shared" si="213"/>
        <v>-304516365.73000002</v>
      </c>
      <c r="AB310" s="349">
        <f t="shared" si="214"/>
        <v>40603.18</v>
      </c>
      <c r="AC310" s="350">
        <f t="shared" si="215"/>
        <v>0</v>
      </c>
      <c r="AD310" s="351">
        <f t="shared" si="216"/>
        <v>0</v>
      </c>
      <c r="AE310" s="174">
        <v>294</v>
      </c>
    </row>
    <row r="311" spans="1:31" ht="15">
      <c r="A311" s="173">
        <v>295</v>
      </c>
      <c r="B311" s="369">
        <f t="shared" si="193"/>
        <v>0</v>
      </c>
      <c r="C311" s="368">
        <f t="shared" si="194"/>
        <v>20</v>
      </c>
      <c r="D311" s="323"/>
      <c r="E311" s="366">
        <f t="shared" si="195"/>
        <v>0</v>
      </c>
      <c r="F311" s="367">
        <f t="shared" si="196"/>
        <v>4</v>
      </c>
      <c r="G311" s="368">
        <f t="shared" si="197"/>
        <v>1137</v>
      </c>
      <c r="H311" s="323"/>
      <c r="I311" s="363">
        <f t="shared" si="198"/>
        <v>115651.9</v>
      </c>
      <c r="J311" s="364">
        <f t="shared" si="199"/>
        <v>1156.519</v>
      </c>
      <c r="K311" s="365">
        <f t="shared" si="200"/>
        <v>113933.83700000004</v>
      </c>
      <c r="L311" s="329"/>
      <c r="M311" s="356">
        <f t="shared" si="201"/>
        <v>22786768</v>
      </c>
      <c r="N311" s="356">
        <f t="shared" si="202"/>
        <v>1139338.3999999999</v>
      </c>
      <c r="O311" s="357">
        <f t="shared" si="203"/>
        <v>296291121.60000002</v>
      </c>
      <c r="P311" s="358">
        <f t="shared" si="204"/>
        <v>39505.482880000003</v>
      </c>
      <c r="Q311" s="359">
        <f t="shared" si="205"/>
        <v>260</v>
      </c>
      <c r="R311" s="360">
        <f t="shared" si="206"/>
        <v>0.23</v>
      </c>
      <c r="S311" s="361">
        <f t="shared" si="207"/>
        <v>280</v>
      </c>
      <c r="T311" s="362">
        <f t="shared" si="208"/>
        <v>0.25</v>
      </c>
      <c r="U311" s="331"/>
      <c r="V311" s="352">
        <f t="shared" si="209"/>
        <v>12874523.58</v>
      </c>
      <c r="W311" s="353">
        <f t="shared" si="210"/>
        <v>309165645.18000001</v>
      </c>
      <c r="X311" s="354">
        <f t="shared" si="211"/>
        <v>0.04</v>
      </c>
      <c r="Y311" s="355">
        <f t="shared" si="212"/>
        <v>1716.6</v>
      </c>
      <c r="Z311" s="333"/>
      <c r="AA311" s="348">
        <f t="shared" si="213"/>
        <v>-309158145.18000001</v>
      </c>
      <c r="AB311" s="349">
        <f t="shared" si="214"/>
        <v>41222.089999999997</v>
      </c>
      <c r="AC311" s="350">
        <f t="shared" si="215"/>
        <v>0</v>
      </c>
      <c r="AD311" s="351">
        <f t="shared" si="216"/>
        <v>0</v>
      </c>
      <c r="AE311" s="174">
        <v>295</v>
      </c>
    </row>
    <row r="312" spans="1:31" ht="15">
      <c r="A312" s="173">
        <v>296</v>
      </c>
      <c r="B312" s="369">
        <f t="shared" si="193"/>
        <v>0</v>
      </c>
      <c r="C312" s="368">
        <f t="shared" si="194"/>
        <v>20</v>
      </c>
      <c r="D312" s="323"/>
      <c r="E312" s="366">
        <f t="shared" si="195"/>
        <v>0</v>
      </c>
      <c r="F312" s="367">
        <f t="shared" si="196"/>
        <v>4</v>
      </c>
      <c r="G312" s="368">
        <f t="shared" si="197"/>
        <v>1141</v>
      </c>
      <c r="H312" s="323"/>
      <c r="I312" s="363">
        <f t="shared" si="198"/>
        <v>116241.9</v>
      </c>
      <c r="J312" s="364">
        <f t="shared" si="199"/>
        <v>1162.4190000000001</v>
      </c>
      <c r="K312" s="365">
        <f t="shared" si="200"/>
        <v>115096.25600000004</v>
      </c>
      <c r="L312" s="329"/>
      <c r="M312" s="356">
        <f t="shared" si="201"/>
        <v>23019252</v>
      </c>
      <c r="N312" s="356">
        <f t="shared" si="202"/>
        <v>1150962.6000000001</v>
      </c>
      <c r="O312" s="357">
        <f t="shared" si="203"/>
        <v>300848475.19999999</v>
      </c>
      <c r="P312" s="358">
        <f t="shared" si="204"/>
        <v>40113.130026666666</v>
      </c>
      <c r="Q312" s="359">
        <f t="shared" si="205"/>
        <v>261</v>
      </c>
      <c r="R312" s="360">
        <f t="shared" si="206"/>
        <v>0.23</v>
      </c>
      <c r="S312" s="361">
        <f t="shared" si="207"/>
        <v>281</v>
      </c>
      <c r="T312" s="362">
        <f t="shared" si="208"/>
        <v>0.25</v>
      </c>
      <c r="U312" s="331"/>
      <c r="V312" s="352">
        <f t="shared" si="209"/>
        <v>13005876.93</v>
      </c>
      <c r="W312" s="353">
        <f t="shared" si="210"/>
        <v>313854352.13</v>
      </c>
      <c r="X312" s="354">
        <f t="shared" si="211"/>
        <v>0.04</v>
      </c>
      <c r="Y312" s="355">
        <f t="shared" si="212"/>
        <v>1734.12</v>
      </c>
      <c r="Z312" s="333"/>
      <c r="AA312" s="348">
        <f t="shared" si="213"/>
        <v>-313846852.13</v>
      </c>
      <c r="AB312" s="349">
        <f t="shared" si="214"/>
        <v>41847.25</v>
      </c>
      <c r="AC312" s="350">
        <f t="shared" si="215"/>
        <v>0</v>
      </c>
      <c r="AD312" s="351">
        <f t="shared" si="216"/>
        <v>0</v>
      </c>
      <c r="AE312" s="174">
        <v>296</v>
      </c>
    </row>
    <row r="313" spans="1:31" ht="15">
      <c r="A313" s="173">
        <v>297</v>
      </c>
      <c r="B313" s="369">
        <f t="shared" si="193"/>
        <v>0</v>
      </c>
      <c r="C313" s="368">
        <f t="shared" si="194"/>
        <v>20</v>
      </c>
      <c r="D313" s="323"/>
      <c r="E313" s="366">
        <f t="shared" si="195"/>
        <v>0</v>
      </c>
      <c r="F313" s="367">
        <f t="shared" si="196"/>
        <v>4</v>
      </c>
      <c r="G313" s="368">
        <f t="shared" si="197"/>
        <v>1145</v>
      </c>
      <c r="H313" s="323"/>
      <c r="I313" s="363">
        <f t="shared" si="198"/>
        <v>116831.9</v>
      </c>
      <c r="J313" s="364">
        <f t="shared" si="199"/>
        <v>1168.319</v>
      </c>
      <c r="K313" s="365">
        <f t="shared" si="200"/>
        <v>116264.57500000004</v>
      </c>
      <c r="L313" s="329"/>
      <c r="M313" s="356">
        <f t="shared" si="201"/>
        <v>23252916</v>
      </c>
      <c r="N313" s="356">
        <f t="shared" si="202"/>
        <v>1162645.8</v>
      </c>
      <c r="O313" s="357">
        <f t="shared" si="203"/>
        <v>305452325.60000002</v>
      </c>
      <c r="P313" s="358">
        <f t="shared" si="204"/>
        <v>40726.976746666667</v>
      </c>
      <c r="Q313" s="359">
        <f t="shared" si="205"/>
        <v>263</v>
      </c>
      <c r="R313" s="360">
        <f t="shared" si="206"/>
        <v>0.23</v>
      </c>
      <c r="S313" s="361">
        <f t="shared" si="207"/>
        <v>283</v>
      </c>
      <c r="T313" s="362">
        <f t="shared" si="208"/>
        <v>0.25</v>
      </c>
      <c r="U313" s="331"/>
      <c r="V313" s="352">
        <f t="shared" si="209"/>
        <v>13137896.98</v>
      </c>
      <c r="W313" s="353">
        <f t="shared" si="210"/>
        <v>318590222.57999998</v>
      </c>
      <c r="X313" s="354">
        <f t="shared" si="211"/>
        <v>0.04</v>
      </c>
      <c r="Y313" s="355">
        <f t="shared" si="212"/>
        <v>1751.72</v>
      </c>
      <c r="Z313" s="333"/>
      <c r="AA313" s="348">
        <f t="shared" si="213"/>
        <v>-318582722.57999998</v>
      </c>
      <c r="AB313" s="349">
        <f t="shared" si="214"/>
        <v>42478.7</v>
      </c>
      <c r="AC313" s="350">
        <f t="shared" si="215"/>
        <v>0</v>
      </c>
      <c r="AD313" s="351">
        <f t="shared" si="216"/>
        <v>0</v>
      </c>
      <c r="AE313" s="174">
        <v>297</v>
      </c>
    </row>
    <row r="314" spans="1:31" ht="15">
      <c r="A314" s="173">
        <v>298</v>
      </c>
      <c r="B314" s="369">
        <f t="shared" si="193"/>
        <v>0</v>
      </c>
      <c r="C314" s="368">
        <f t="shared" si="194"/>
        <v>20</v>
      </c>
      <c r="D314" s="323"/>
      <c r="E314" s="366">
        <f t="shared" si="195"/>
        <v>0</v>
      </c>
      <c r="F314" s="367">
        <f t="shared" si="196"/>
        <v>4</v>
      </c>
      <c r="G314" s="368">
        <f t="shared" si="197"/>
        <v>1149</v>
      </c>
      <c r="H314" s="323"/>
      <c r="I314" s="363">
        <f t="shared" si="198"/>
        <v>117421.9</v>
      </c>
      <c r="J314" s="364">
        <f t="shared" si="199"/>
        <v>1174.2190000000001</v>
      </c>
      <c r="K314" s="365">
        <f t="shared" si="200"/>
        <v>117438.79400000004</v>
      </c>
      <c r="L314" s="329"/>
      <c r="M314" s="356">
        <f t="shared" si="201"/>
        <v>23487758</v>
      </c>
      <c r="N314" s="356">
        <f t="shared" si="202"/>
        <v>1174387.8999999999</v>
      </c>
      <c r="O314" s="357">
        <f t="shared" si="203"/>
        <v>310102908.80000001</v>
      </c>
      <c r="P314" s="358">
        <f t="shared" si="204"/>
        <v>41347.054506666667</v>
      </c>
      <c r="Q314" s="359">
        <f t="shared" si="205"/>
        <v>264</v>
      </c>
      <c r="R314" s="360">
        <f t="shared" si="206"/>
        <v>0.23</v>
      </c>
      <c r="S314" s="361">
        <f t="shared" si="207"/>
        <v>284</v>
      </c>
      <c r="T314" s="362">
        <f t="shared" si="208"/>
        <v>0.25</v>
      </c>
      <c r="U314" s="331"/>
      <c r="V314" s="352">
        <f t="shared" si="209"/>
        <v>13270583.720000001</v>
      </c>
      <c r="W314" s="353">
        <f t="shared" si="210"/>
        <v>323373492.51999998</v>
      </c>
      <c r="X314" s="354">
        <f t="shared" si="211"/>
        <v>0.04</v>
      </c>
      <c r="Y314" s="355">
        <f t="shared" si="212"/>
        <v>1769.41</v>
      </c>
      <c r="Z314" s="333"/>
      <c r="AA314" s="348">
        <f t="shared" si="213"/>
        <v>-323365992.51999998</v>
      </c>
      <c r="AB314" s="349">
        <f t="shared" si="214"/>
        <v>43116.47</v>
      </c>
      <c r="AC314" s="350">
        <f t="shared" si="215"/>
        <v>0</v>
      </c>
      <c r="AD314" s="351">
        <f t="shared" si="216"/>
        <v>0</v>
      </c>
      <c r="AE314" s="174">
        <v>298</v>
      </c>
    </row>
    <row r="315" spans="1:31" ht="15">
      <c r="A315" s="173">
        <v>299</v>
      </c>
      <c r="B315" s="369">
        <f t="shared" si="193"/>
        <v>0</v>
      </c>
      <c r="C315" s="368">
        <f t="shared" si="194"/>
        <v>20</v>
      </c>
      <c r="D315" s="323"/>
      <c r="E315" s="366">
        <f t="shared" si="195"/>
        <v>0</v>
      </c>
      <c r="F315" s="367">
        <f t="shared" si="196"/>
        <v>4</v>
      </c>
      <c r="G315" s="368">
        <f t="shared" si="197"/>
        <v>1153</v>
      </c>
      <c r="H315" s="323"/>
      <c r="I315" s="363">
        <f t="shared" si="198"/>
        <v>118011.9</v>
      </c>
      <c r="J315" s="364">
        <f t="shared" si="199"/>
        <v>1180.1189999999999</v>
      </c>
      <c r="K315" s="365">
        <f t="shared" si="200"/>
        <v>118618.91300000004</v>
      </c>
      <c r="L315" s="329"/>
      <c r="M315" s="356">
        <f t="shared" si="201"/>
        <v>23723782</v>
      </c>
      <c r="N315" s="356">
        <f t="shared" si="202"/>
        <v>1186189.1000000001</v>
      </c>
      <c r="O315" s="357">
        <f t="shared" si="203"/>
        <v>314800460.39999998</v>
      </c>
      <c r="P315" s="358">
        <f t="shared" si="204"/>
        <v>41973.394719999997</v>
      </c>
      <c r="Q315" s="359">
        <f t="shared" si="205"/>
        <v>265</v>
      </c>
      <c r="R315" s="360">
        <f t="shared" si="206"/>
        <v>0.23</v>
      </c>
      <c r="S315" s="361">
        <f t="shared" si="207"/>
        <v>285</v>
      </c>
      <c r="T315" s="362">
        <f t="shared" si="208"/>
        <v>0.25</v>
      </c>
      <c r="U315" s="331"/>
      <c r="V315" s="352">
        <f t="shared" si="209"/>
        <v>13403937.17</v>
      </c>
      <c r="W315" s="353">
        <f t="shared" si="210"/>
        <v>328204397.56999999</v>
      </c>
      <c r="X315" s="354">
        <f t="shared" si="211"/>
        <v>0.04</v>
      </c>
      <c r="Y315" s="355">
        <f t="shared" si="212"/>
        <v>1787.19</v>
      </c>
      <c r="Z315" s="333"/>
      <c r="AA315" s="348">
        <f t="shared" si="213"/>
        <v>-328196897.56999999</v>
      </c>
      <c r="AB315" s="349">
        <f t="shared" si="214"/>
        <v>43760.59</v>
      </c>
      <c r="AC315" s="350">
        <f t="shared" si="215"/>
        <v>0</v>
      </c>
      <c r="AD315" s="351">
        <f t="shared" si="216"/>
        <v>0</v>
      </c>
      <c r="AE315" s="174">
        <v>299</v>
      </c>
    </row>
    <row r="316" spans="1:31" ht="15">
      <c r="A316" s="173">
        <v>300</v>
      </c>
      <c r="B316" s="369">
        <f t="shared" si="193"/>
        <v>0</v>
      </c>
      <c r="C316" s="368">
        <f t="shared" si="194"/>
        <v>20</v>
      </c>
      <c r="D316" s="323"/>
      <c r="E316" s="366">
        <f t="shared" si="195"/>
        <v>0</v>
      </c>
      <c r="F316" s="367">
        <f t="shared" si="196"/>
        <v>4</v>
      </c>
      <c r="G316" s="368">
        <f t="shared" si="197"/>
        <v>1157</v>
      </c>
      <c r="H316" s="323"/>
      <c r="I316" s="363">
        <f t="shared" si="198"/>
        <v>118601.9</v>
      </c>
      <c r="J316" s="364">
        <f t="shared" si="199"/>
        <v>1186.019</v>
      </c>
      <c r="K316" s="365">
        <f t="shared" si="200"/>
        <v>119804.93200000004</v>
      </c>
      <c r="L316" s="329"/>
      <c r="M316" s="356">
        <f t="shared" si="201"/>
        <v>23960986</v>
      </c>
      <c r="N316" s="356">
        <f t="shared" si="202"/>
        <v>1198049.3</v>
      </c>
      <c r="O316" s="357">
        <f t="shared" si="203"/>
        <v>319545216.80000001</v>
      </c>
      <c r="P316" s="358">
        <f t="shared" si="204"/>
        <v>42606.028906666666</v>
      </c>
      <c r="Q316" s="359">
        <f t="shared" si="205"/>
        <v>267</v>
      </c>
      <c r="R316" s="360">
        <f t="shared" si="206"/>
        <v>0.23</v>
      </c>
      <c r="S316" s="361">
        <f t="shared" si="207"/>
        <v>287</v>
      </c>
      <c r="T316" s="362">
        <f t="shared" si="208"/>
        <v>0.25</v>
      </c>
      <c r="U316" s="331"/>
      <c r="V316" s="352">
        <f t="shared" si="209"/>
        <v>13537957.32</v>
      </c>
      <c r="W316" s="353">
        <f t="shared" si="210"/>
        <v>333083174.12</v>
      </c>
      <c r="X316" s="354">
        <f t="shared" si="211"/>
        <v>0.04</v>
      </c>
      <c r="Y316" s="355">
        <f t="shared" si="212"/>
        <v>1805.06</v>
      </c>
      <c r="Z316" s="333"/>
      <c r="AA316" s="348">
        <f t="shared" si="213"/>
        <v>-333075674.12</v>
      </c>
      <c r="AB316" s="349">
        <f t="shared" si="214"/>
        <v>44411.09</v>
      </c>
      <c r="AC316" s="350">
        <f t="shared" si="215"/>
        <v>0</v>
      </c>
      <c r="AD316" s="351">
        <f t="shared" si="216"/>
        <v>0</v>
      </c>
      <c r="AE316" s="174">
        <v>300</v>
      </c>
    </row>
    <row r="317" spans="1:31" ht="15">
      <c r="A317" s="173">
        <v>301</v>
      </c>
      <c r="B317" s="369">
        <f t="shared" si="193"/>
        <v>0</v>
      </c>
      <c r="C317" s="368">
        <f t="shared" si="194"/>
        <v>20</v>
      </c>
      <c r="D317" s="323"/>
      <c r="E317" s="366">
        <f t="shared" si="195"/>
        <v>0</v>
      </c>
      <c r="F317" s="367">
        <f t="shared" si="196"/>
        <v>4</v>
      </c>
      <c r="G317" s="368">
        <f t="shared" si="197"/>
        <v>1161</v>
      </c>
      <c r="H317" s="323"/>
      <c r="I317" s="363">
        <f t="shared" si="198"/>
        <v>119191.9</v>
      </c>
      <c r="J317" s="364">
        <f t="shared" si="199"/>
        <v>1191.9190000000001</v>
      </c>
      <c r="K317" s="365">
        <f t="shared" si="200"/>
        <v>120996.85100000004</v>
      </c>
      <c r="L317" s="329"/>
      <c r="M317" s="356">
        <f t="shared" si="201"/>
        <v>24199370</v>
      </c>
      <c r="N317" s="356">
        <f t="shared" si="202"/>
        <v>1209968.5</v>
      </c>
      <c r="O317" s="357">
        <f t="shared" si="203"/>
        <v>324337414</v>
      </c>
      <c r="P317" s="358">
        <f t="shared" si="204"/>
        <v>43244.988533333337</v>
      </c>
      <c r="Q317" s="359">
        <f t="shared" si="205"/>
        <v>268</v>
      </c>
      <c r="R317" s="360">
        <f t="shared" si="206"/>
        <v>0.23</v>
      </c>
      <c r="S317" s="361">
        <f t="shared" si="207"/>
        <v>288</v>
      </c>
      <c r="T317" s="362">
        <f t="shared" si="208"/>
        <v>0.25</v>
      </c>
      <c r="U317" s="331"/>
      <c r="V317" s="352">
        <f t="shared" si="209"/>
        <v>13672644.16</v>
      </c>
      <c r="W317" s="353">
        <f t="shared" si="210"/>
        <v>338010058.16000003</v>
      </c>
      <c r="X317" s="354">
        <f t="shared" si="211"/>
        <v>0.04</v>
      </c>
      <c r="Y317" s="355">
        <f t="shared" si="212"/>
        <v>1823.02</v>
      </c>
      <c r="Z317" s="333"/>
      <c r="AA317" s="348">
        <f t="shared" si="213"/>
        <v>-338002558.16000003</v>
      </c>
      <c r="AB317" s="349">
        <f t="shared" si="214"/>
        <v>45068.01</v>
      </c>
      <c r="AC317" s="350">
        <f t="shared" si="215"/>
        <v>0</v>
      </c>
      <c r="AD317" s="351">
        <f t="shared" si="216"/>
        <v>0</v>
      </c>
      <c r="AE317" s="174">
        <v>301</v>
      </c>
    </row>
    <row r="318" spans="1:31" ht="15">
      <c r="A318" s="173">
        <v>302</v>
      </c>
      <c r="B318" s="369">
        <f t="shared" si="193"/>
        <v>0</v>
      </c>
      <c r="C318" s="368">
        <f t="shared" si="194"/>
        <v>20</v>
      </c>
      <c r="D318" s="323"/>
      <c r="E318" s="366">
        <f t="shared" si="195"/>
        <v>0</v>
      </c>
      <c r="F318" s="367">
        <f t="shared" si="196"/>
        <v>4</v>
      </c>
      <c r="G318" s="368">
        <f t="shared" si="197"/>
        <v>1165</v>
      </c>
      <c r="H318" s="323"/>
      <c r="I318" s="363">
        <f t="shared" si="198"/>
        <v>119781.9</v>
      </c>
      <c r="J318" s="364">
        <f t="shared" si="199"/>
        <v>1197.819</v>
      </c>
      <c r="K318" s="365">
        <f t="shared" si="200"/>
        <v>122194.67000000004</v>
      </c>
      <c r="L318" s="329"/>
      <c r="M318" s="356">
        <f t="shared" si="201"/>
        <v>24438934</v>
      </c>
      <c r="N318" s="356">
        <f t="shared" si="202"/>
        <v>1221946.7</v>
      </c>
      <c r="O318" s="357">
        <f t="shared" si="203"/>
        <v>329177288</v>
      </c>
      <c r="P318" s="358">
        <f t="shared" si="204"/>
        <v>43890.305066666668</v>
      </c>
      <c r="Q318" s="359">
        <f t="shared" si="205"/>
        <v>269</v>
      </c>
      <c r="R318" s="360">
        <f t="shared" si="206"/>
        <v>0.23</v>
      </c>
      <c r="S318" s="361">
        <f t="shared" si="207"/>
        <v>289</v>
      </c>
      <c r="T318" s="362">
        <f t="shared" si="208"/>
        <v>0.25</v>
      </c>
      <c r="U318" s="331"/>
      <c r="V318" s="352">
        <f t="shared" si="209"/>
        <v>13807997.710000001</v>
      </c>
      <c r="W318" s="353">
        <f t="shared" si="210"/>
        <v>342985285.70999998</v>
      </c>
      <c r="X318" s="354">
        <f t="shared" si="211"/>
        <v>0.04</v>
      </c>
      <c r="Y318" s="355">
        <f t="shared" si="212"/>
        <v>1841.07</v>
      </c>
      <c r="Z318" s="333"/>
      <c r="AA318" s="348">
        <f t="shared" si="213"/>
        <v>-342977785.70999998</v>
      </c>
      <c r="AB318" s="349">
        <f t="shared" si="214"/>
        <v>45731.37</v>
      </c>
      <c r="AC318" s="350">
        <f t="shared" si="215"/>
        <v>0</v>
      </c>
      <c r="AD318" s="351">
        <f t="shared" si="216"/>
        <v>0</v>
      </c>
      <c r="AE318" s="174">
        <v>302</v>
      </c>
    </row>
    <row r="319" spans="1:31" ht="15">
      <c r="A319" s="173">
        <v>303</v>
      </c>
      <c r="B319" s="369">
        <f t="shared" si="193"/>
        <v>0</v>
      </c>
      <c r="C319" s="368">
        <f t="shared" si="194"/>
        <v>20</v>
      </c>
      <c r="D319" s="323"/>
      <c r="E319" s="366">
        <f t="shared" si="195"/>
        <v>0</v>
      </c>
      <c r="F319" s="367">
        <f t="shared" si="196"/>
        <v>4</v>
      </c>
      <c r="G319" s="368">
        <f t="shared" si="197"/>
        <v>1169</v>
      </c>
      <c r="H319" s="323"/>
      <c r="I319" s="363">
        <f t="shared" si="198"/>
        <v>120371.9</v>
      </c>
      <c r="J319" s="364">
        <f t="shared" si="199"/>
        <v>1203.7190000000001</v>
      </c>
      <c r="K319" s="365">
        <f t="shared" si="200"/>
        <v>123398.38900000004</v>
      </c>
      <c r="L319" s="329"/>
      <c r="M319" s="356">
        <f t="shared" si="201"/>
        <v>24679678</v>
      </c>
      <c r="N319" s="356">
        <f t="shared" si="202"/>
        <v>1233983.8999999999</v>
      </c>
      <c r="O319" s="357">
        <f t="shared" si="203"/>
        <v>334065074.80000001</v>
      </c>
      <c r="P319" s="358">
        <f t="shared" si="204"/>
        <v>44542.009973333334</v>
      </c>
      <c r="Q319" s="359">
        <f t="shared" si="205"/>
        <v>271</v>
      </c>
      <c r="R319" s="360">
        <f t="shared" si="206"/>
        <v>0.23</v>
      </c>
      <c r="S319" s="361">
        <f t="shared" si="207"/>
        <v>291</v>
      </c>
      <c r="T319" s="362">
        <f t="shared" si="208"/>
        <v>0.25</v>
      </c>
      <c r="U319" s="331"/>
      <c r="V319" s="352">
        <f t="shared" si="209"/>
        <v>13944017.960000001</v>
      </c>
      <c r="W319" s="353">
        <f t="shared" si="210"/>
        <v>348009092.75999999</v>
      </c>
      <c r="X319" s="354">
        <f t="shared" si="211"/>
        <v>0.04</v>
      </c>
      <c r="Y319" s="355">
        <f t="shared" si="212"/>
        <v>1859.2</v>
      </c>
      <c r="Z319" s="333"/>
      <c r="AA319" s="348">
        <f t="shared" si="213"/>
        <v>-348001592.75999999</v>
      </c>
      <c r="AB319" s="349">
        <f t="shared" si="214"/>
        <v>46401.21</v>
      </c>
      <c r="AC319" s="350">
        <f t="shared" si="215"/>
        <v>0</v>
      </c>
      <c r="AD319" s="351">
        <f t="shared" si="216"/>
        <v>0</v>
      </c>
      <c r="AE319" s="174">
        <v>303</v>
      </c>
    </row>
    <row r="320" spans="1:31" ht="15">
      <c r="A320" s="173">
        <v>304</v>
      </c>
      <c r="B320" s="369">
        <f t="shared" si="193"/>
        <v>0</v>
      </c>
      <c r="C320" s="368">
        <f t="shared" si="194"/>
        <v>20</v>
      </c>
      <c r="D320" s="323"/>
      <c r="E320" s="366">
        <f t="shared" si="195"/>
        <v>0</v>
      </c>
      <c r="F320" s="367">
        <f t="shared" si="196"/>
        <v>4</v>
      </c>
      <c r="G320" s="368">
        <f t="shared" si="197"/>
        <v>1173</v>
      </c>
      <c r="H320" s="323"/>
      <c r="I320" s="363">
        <f t="shared" si="198"/>
        <v>120961.9</v>
      </c>
      <c r="J320" s="364">
        <f t="shared" si="199"/>
        <v>1209.6189999999999</v>
      </c>
      <c r="K320" s="365">
        <f t="shared" si="200"/>
        <v>124608.00800000005</v>
      </c>
      <c r="L320" s="329"/>
      <c r="M320" s="356">
        <f t="shared" si="201"/>
        <v>24921602</v>
      </c>
      <c r="N320" s="356">
        <f t="shared" si="202"/>
        <v>1246080.1000000001</v>
      </c>
      <c r="O320" s="357">
        <f t="shared" si="203"/>
        <v>339001010.39999998</v>
      </c>
      <c r="P320" s="358">
        <f t="shared" si="204"/>
        <v>45200.134719999995</v>
      </c>
      <c r="Q320" s="359">
        <f t="shared" si="205"/>
        <v>272</v>
      </c>
      <c r="R320" s="360">
        <f t="shared" si="206"/>
        <v>0.23</v>
      </c>
      <c r="S320" s="361">
        <f t="shared" si="207"/>
        <v>292</v>
      </c>
      <c r="T320" s="362">
        <f t="shared" si="208"/>
        <v>0.25</v>
      </c>
      <c r="U320" s="331"/>
      <c r="V320" s="352">
        <f t="shared" si="209"/>
        <v>14080704.9</v>
      </c>
      <c r="W320" s="353">
        <f t="shared" si="210"/>
        <v>353081715.30000001</v>
      </c>
      <c r="X320" s="354">
        <f t="shared" si="211"/>
        <v>0.04</v>
      </c>
      <c r="Y320" s="355">
        <f t="shared" si="212"/>
        <v>1877.43</v>
      </c>
      <c r="Z320" s="333"/>
      <c r="AA320" s="348">
        <f t="shared" si="213"/>
        <v>-353074215.30000001</v>
      </c>
      <c r="AB320" s="349">
        <f t="shared" si="214"/>
        <v>47077.56</v>
      </c>
      <c r="AC320" s="350">
        <f t="shared" si="215"/>
        <v>0</v>
      </c>
      <c r="AD320" s="351">
        <f t="shared" si="216"/>
        <v>0</v>
      </c>
      <c r="AE320" s="174">
        <v>304</v>
      </c>
    </row>
    <row r="321" spans="1:31" ht="15">
      <c r="A321" s="173">
        <v>305</v>
      </c>
      <c r="B321" s="369">
        <f t="shared" si="193"/>
        <v>0</v>
      </c>
      <c r="C321" s="368">
        <f t="shared" si="194"/>
        <v>20</v>
      </c>
      <c r="D321" s="323"/>
      <c r="E321" s="366">
        <f t="shared" si="195"/>
        <v>0</v>
      </c>
      <c r="F321" s="367">
        <f t="shared" si="196"/>
        <v>4</v>
      </c>
      <c r="G321" s="368">
        <f t="shared" si="197"/>
        <v>1177</v>
      </c>
      <c r="H321" s="323"/>
      <c r="I321" s="363">
        <f t="shared" si="198"/>
        <v>121551.9</v>
      </c>
      <c r="J321" s="364">
        <f t="shared" si="199"/>
        <v>1215.519</v>
      </c>
      <c r="K321" s="365">
        <f t="shared" si="200"/>
        <v>125823.52700000005</v>
      </c>
      <c r="L321" s="329"/>
      <c r="M321" s="356">
        <f t="shared" si="201"/>
        <v>25164706</v>
      </c>
      <c r="N321" s="356">
        <f t="shared" si="202"/>
        <v>1258235.3</v>
      </c>
      <c r="O321" s="357">
        <f t="shared" si="203"/>
        <v>343985330.80000001</v>
      </c>
      <c r="P321" s="358">
        <f t="shared" si="204"/>
        <v>45864.710773333332</v>
      </c>
      <c r="Q321" s="359">
        <f t="shared" si="205"/>
        <v>273</v>
      </c>
      <c r="R321" s="360">
        <f t="shared" si="206"/>
        <v>0.23</v>
      </c>
      <c r="S321" s="361">
        <f t="shared" si="207"/>
        <v>293</v>
      </c>
      <c r="T321" s="362">
        <f t="shared" si="208"/>
        <v>0.25</v>
      </c>
      <c r="U321" s="331"/>
      <c r="V321" s="352">
        <f t="shared" si="209"/>
        <v>14218058.550000001</v>
      </c>
      <c r="W321" s="353">
        <f t="shared" si="210"/>
        <v>358203389.35000002</v>
      </c>
      <c r="X321" s="354">
        <f t="shared" si="211"/>
        <v>0.04</v>
      </c>
      <c r="Y321" s="355">
        <f t="shared" si="212"/>
        <v>1895.74</v>
      </c>
      <c r="Z321" s="333"/>
      <c r="AA321" s="348">
        <f t="shared" si="213"/>
        <v>-358195889.35000002</v>
      </c>
      <c r="AB321" s="349">
        <f t="shared" si="214"/>
        <v>47760.45</v>
      </c>
      <c r="AC321" s="350">
        <f t="shared" si="215"/>
        <v>0</v>
      </c>
      <c r="AD321" s="351">
        <f t="shared" si="216"/>
        <v>0</v>
      </c>
      <c r="AE321" s="174">
        <v>305</v>
      </c>
    </row>
    <row r="322" spans="1:31" ht="15">
      <c r="A322" s="173">
        <v>306</v>
      </c>
      <c r="B322" s="369">
        <f t="shared" si="193"/>
        <v>0</v>
      </c>
      <c r="C322" s="368">
        <f t="shared" si="194"/>
        <v>20</v>
      </c>
      <c r="D322" s="323"/>
      <c r="E322" s="366">
        <f t="shared" si="195"/>
        <v>0</v>
      </c>
      <c r="F322" s="367">
        <f t="shared" si="196"/>
        <v>4</v>
      </c>
      <c r="G322" s="368">
        <f t="shared" si="197"/>
        <v>1181</v>
      </c>
      <c r="H322" s="323"/>
      <c r="I322" s="363">
        <f t="shared" si="198"/>
        <v>122141.9</v>
      </c>
      <c r="J322" s="364">
        <f t="shared" si="199"/>
        <v>1221.4190000000001</v>
      </c>
      <c r="K322" s="365">
        <f t="shared" si="200"/>
        <v>127044.94600000004</v>
      </c>
      <c r="L322" s="329"/>
      <c r="M322" s="356">
        <f t="shared" si="201"/>
        <v>25408990</v>
      </c>
      <c r="N322" s="356">
        <f t="shared" si="202"/>
        <v>1270449.5</v>
      </c>
      <c r="O322" s="357">
        <f t="shared" si="203"/>
        <v>349018272</v>
      </c>
      <c r="P322" s="358">
        <f t="shared" si="204"/>
        <v>46535.7696</v>
      </c>
      <c r="Q322" s="359">
        <f t="shared" si="205"/>
        <v>275</v>
      </c>
      <c r="R322" s="360">
        <f t="shared" si="206"/>
        <v>0.23</v>
      </c>
      <c r="S322" s="361">
        <f t="shared" si="207"/>
        <v>295</v>
      </c>
      <c r="T322" s="362">
        <f t="shared" si="208"/>
        <v>0.25</v>
      </c>
      <c r="U322" s="331"/>
      <c r="V322" s="352">
        <f t="shared" si="209"/>
        <v>14356078.9</v>
      </c>
      <c r="W322" s="353">
        <f t="shared" si="210"/>
        <v>363374350.89999998</v>
      </c>
      <c r="X322" s="354">
        <f t="shared" si="211"/>
        <v>0.04</v>
      </c>
      <c r="Y322" s="355">
        <f t="shared" si="212"/>
        <v>1914.14</v>
      </c>
      <c r="Z322" s="333"/>
      <c r="AA322" s="348">
        <f t="shared" si="213"/>
        <v>-363366850.89999998</v>
      </c>
      <c r="AB322" s="349">
        <f t="shared" si="214"/>
        <v>48449.91</v>
      </c>
      <c r="AC322" s="350">
        <f t="shared" si="215"/>
        <v>0</v>
      </c>
      <c r="AD322" s="351">
        <f t="shared" si="216"/>
        <v>0</v>
      </c>
      <c r="AE322" s="174">
        <v>306</v>
      </c>
    </row>
    <row r="323" spans="1:31" ht="15">
      <c r="A323" s="173">
        <v>307</v>
      </c>
      <c r="B323" s="369">
        <f t="shared" si="193"/>
        <v>0</v>
      </c>
      <c r="C323" s="368">
        <f t="shared" si="194"/>
        <v>20</v>
      </c>
      <c r="D323" s="323"/>
      <c r="E323" s="366">
        <f t="shared" si="195"/>
        <v>0</v>
      </c>
      <c r="F323" s="367">
        <f t="shared" si="196"/>
        <v>4</v>
      </c>
      <c r="G323" s="368">
        <f t="shared" si="197"/>
        <v>1185</v>
      </c>
      <c r="H323" s="323"/>
      <c r="I323" s="363">
        <f t="shared" si="198"/>
        <v>122731.9</v>
      </c>
      <c r="J323" s="364">
        <f t="shared" si="199"/>
        <v>1227.319</v>
      </c>
      <c r="K323" s="365">
        <f t="shared" si="200"/>
        <v>128272.26500000004</v>
      </c>
      <c r="L323" s="329"/>
      <c r="M323" s="356">
        <f t="shared" si="201"/>
        <v>25654454</v>
      </c>
      <c r="N323" s="356">
        <f t="shared" si="202"/>
        <v>1282722.7</v>
      </c>
      <c r="O323" s="357">
        <f t="shared" si="203"/>
        <v>354100070</v>
      </c>
      <c r="P323" s="358">
        <f t="shared" si="204"/>
        <v>47213.342666666664</v>
      </c>
      <c r="Q323" s="359">
        <f t="shared" si="205"/>
        <v>276</v>
      </c>
      <c r="R323" s="360">
        <f t="shared" si="206"/>
        <v>0.23</v>
      </c>
      <c r="S323" s="361">
        <f t="shared" si="207"/>
        <v>296</v>
      </c>
      <c r="T323" s="362">
        <f t="shared" si="208"/>
        <v>0.25</v>
      </c>
      <c r="U323" s="331"/>
      <c r="V323" s="352">
        <f t="shared" si="209"/>
        <v>14494765.949999999</v>
      </c>
      <c r="W323" s="353">
        <f t="shared" si="210"/>
        <v>368594835.94999999</v>
      </c>
      <c r="X323" s="354">
        <f t="shared" si="211"/>
        <v>0.04</v>
      </c>
      <c r="Y323" s="355">
        <f t="shared" si="212"/>
        <v>1932.64</v>
      </c>
      <c r="Z323" s="333"/>
      <c r="AA323" s="348">
        <f t="shared" si="213"/>
        <v>-368587335.94999999</v>
      </c>
      <c r="AB323" s="349">
        <f t="shared" si="214"/>
        <v>49145.98</v>
      </c>
      <c r="AC323" s="350">
        <f t="shared" si="215"/>
        <v>0</v>
      </c>
      <c r="AD323" s="351">
        <f t="shared" si="216"/>
        <v>0</v>
      </c>
      <c r="AE323" s="174">
        <v>307</v>
      </c>
    </row>
    <row r="324" spans="1:31" ht="15">
      <c r="A324" s="173">
        <v>308</v>
      </c>
      <c r="B324" s="369">
        <f t="shared" si="193"/>
        <v>0</v>
      </c>
      <c r="C324" s="368">
        <f t="shared" si="194"/>
        <v>20</v>
      </c>
      <c r="D324" s="323"/>
      <c r="E324" s="366">
        <f t="shared" si="195"/>
        <v>0</v>
      </c>
      <c r="F324" s="367">
        <f t="shared" si="196"/>
        <v>4</v>
      </c>
      <c r="G324" s="368">
        <f t="shared" si="197"/>
        <v>1189</v>
      </c>
      <c r="H324" s="323"/>
      <c r="I324" s="363">
        <f t="shared" si="198"/>
        <v>123321.9</v>
      </c>
      <c r="J324" s="364">
        <f t="shared" si="199"/>
        <v>1233.2190000000001</v>
      </c>
      <c r="K324" s="365">
        <f t="shared" si="200"/>
        <v>129505.48400000004</v>
      </c>
      <c r="L324" s="329"/>
      <c r="M324" s="356">
        <f t="shared" si="201"/>
        <v>25901096</v>
      </c>
      <c r="N324" s="356">
        <f t="shared" si="202"/>
        <v>1295054.8</v>
      </c>
      <c r="O324" s="357">
        <f t="shared" si="203"/>
        <v>359230960.80000001</v>
      </c>
      <c r="P324" s="358">
        <f t="shared" si="204"/>
        <v>47897.461439999999</v>
      </c>
      <c r="Q324" s="359">
        <f t="shared" si="205"/>
        <v>277</v>
      </c>
      <c r="R324" s="360">
        <f t="shared" si="206"/>
        <v>0.23</v>
      </c>
      <c r="S324" s="361">
        <f t="shared" si="207"/>
        <v>297</v>
      </c>
      <c r="T324" s="362">
        <f t="shared" si="208"/>
        <v>0.25</v>
      </c>
      <c r="U324" s="331"/>
      <c r="V324" s="352">
        <f t="shared" si="209"/>
        <v>14634119.689999999</v>
      </c>
      <c r="W324" s="353">
        <f t="shared" si="210"/>
        <v>373865080.49000001</v>
      </c>
      <c r="X324" s="354">
        <f t="shared" si="211"/>
        <v>0.04</v>
      </c>
      <c r="Y324" s="355">
        <f t="shared" si="212"/>
        <v>1951.22</v>
      </c>
      <c r="Z324" s="333"/>
      <c r="AA324" s="348">
        <f t="shared" si="213"/>
        <v>-373857580.49000001</v>
      </c>
      <c r="AB324" s="349">
        <f t="shared" si="214"/>
        <v>49848.68</v>
      </c>
      <c r="AC324" s="350">
        <f t="shared" si="215"/>
        <v>0</v>
      </c>
      <c r="AD324" s="351">
        <f t="shared" si="216"/>
        <v>0</v>
      </c>
      <c r="AE324" s="174">
        <v>308</v>
      </c>
    </row>
    <row r="325" spans="1:31" ht="15">
      <c r="A325" s="173">
        <v>309</v>
      </c>
      <c r="B325" s="369">
        <f t="shared" si="193"/>
        <v>0</v>
      </c>
      <c r="C325" s="368">
        <f t="shared" si="194"/>
        <v>20</v>
      </c>
      <c r="D325" s="323"/>
      <c r="E325" s="366">
        <f t="shared" si="195"/>
        <v>0</v>
      </c>
      <c r="F325" s="367">
        <f t="shared" si="196"/>
        <v>4</v>
      </c>
      <c r="G325" s="368">
        <f t="shared" si="197"/>
        <v>1193</v>
      </c>
      <c r="H325" s="323"/>
      <c r="I325" s="363">
        <f t="shared" si="198"/>
        <v>123911.9</v>
      </c>
      <c r="J325" s="364">
        <f t="shared" si="199"/>
        <v>1239.1189999999999</v>
      </c>
      <c r="K325" s="365">
        <f t="shared" si="200"/>
        <v>130744.60300000005</v>
      </c>
      <c r="L325" s="329"/>
      <c r="M325" s="356">
        <f t="shared" si="201"/>
        <v>26148920</v>
      </c>
      <c r="N325" s="356">
        <f t="shared" si="202"/>
        <v>1307446</v>
      </c>
      <c r="O325" s="357">
        <f t="shared" si="203"/>
        <v>364411180</v>
      </c>
      <c r="P325" s="358">
        <f t="shared" si="204"/>
        <v>48588.157333333336</v>
      </c>
      <c r="Q325" s="359">
        <f t="shared" si="205"/>
        <v>279</v>
      </c>
      <c r="R325" s="360">
        <f t="shared" si="206"/>
        <v>0.23</v>
      </c>
      <c r="S325" s="361">
        <f t="shared" si="207"/>
        <v>299</v>
      </c>
      <c r="T325" s="362">
        <f t="shared" si="208"/>
        <v>0.25</v>
      </c>
      <c r="U325" s="331"/>
      <c r="V325" s="352">
        <f t="shared" si="209"/>
        <v>14774140.140000001</v>
      </c>
      <c r="W325" s="353">
        <f t="shared" si="210"/>
        <v>379185320.13999999</v>
      </c>
      <c r="X325" s="354">
        <f t="shared" si="211"/>
        <v>0.04</v>
      </c>
      <c r="Y325" s="355">
        <f t="shared" si="212"/>
        <v>1969.89</v>
      </c>
      <c r="Z325" s="333"/>
      <c r="AA325" s="348">
        <f t="shared" si="213"/>
        <v>-379177820.13999999</v>
      </c>
      <c r="AB325" s="349">
        <f t="shared" si="214"/>
        <v>50558.04</v>
      </c>
      <c r="AC325" s="350">
        <f t="shared" si="215"/>
        <v>0</v>
      </c>
      <c r="AD325" s="351">
        <f t="shared" si="216"/>
        <v>0</v>
      </c>
      <c r="AE325" s="174">
        <v>309</v>
      </c>
    </row>
    <row r="326" spans="1:31" ht="15">
      <c r="A326" s="173">
        <v>310</v>
      </c>
      <c r="B326" s="369">
        <f t="shared" si="193"/>
        <v>0</v>
      </c>
      <c r="C326" s="368">
        <f t="shared" si="194"/>
        <v>20</v>
      </c>
      <c r="D326" s="323"/>
      <c r="E326" s="366">
        <f t="shared" si="195"/>
        <v>0</v>
      </c>
      <c r="F326" s="367">
        <f t="shared" si="196"/>
        <v>4</v>
      </c>
      <c r="G326" s="368">
        <f t="shared" si="197"/>
        <v>1197</v>
      </c>
      <c r="H326" s="323"/>
      <c r="I326" s="363">
        <f t="shared" si="198"/>
        <v>124501.9</v>
      </c>
      <c r="J326" s="364">
        <f t="shared" si="199"/>
        <v>1245.019</v>
      </c>
      <c r="K326" s="365">
        <f t="shared" si="200"/>
        <v>131989.62200000003</v>
      </c>
      <c r="L326" s="329"/>
      <c r="M326" s="356">
        <f t="shared" si="201"/>
        <v>26397924</v>
      </c>
      <c r="N326" s="356">
        <f t="shared" si="202"/>
        <v>1319896.2</v>
      </c>
      <c r="O326" s="357">
        <f t="shared" si="203"/>
        <v>369640964</v>
      </c>
      <c r="P326" s="358">
        <f t="shared" si="204"/>
        <v>49285.461866666665</v>
      </c>
      <c r="Q326" s="359">
        <f t="shared" si="205"/>
        <v>280</v>
      </c>
      <c r="R326" s="360">
        <f t="shared" si="206"/>
        <v>0.23</v>
      </c>
      <c r="S326" s="361">
        <f t="shared" si="207"/>
        <v>300</v>
      </c>
      <c r="T326" s="362">
        <f t="shared" si="208"/>
        <v>0.25</v>
      </c>
      <c r="U326" s="331"/>
      <c r="V326" s="352">
        <f t="shared" si="209"/>
        <v>14914827.289999999</v>
      </c>
      <c r="W326" s="353">
        <f t="shared" si="210"/>
        <v>384555791.29000002</v>
      </c>
      <c r="X326" s="354">
        <f t="shared" si="211"/>
        <v>0.04</v>
      </c>
      <c r="Y326" s="355">
        <f t="shared" si="212"/>
        <v>1988.64</v>
      </c>
      <c r="Z326" s="333"/>
      <c r="AA326" s="348">
        <f t="shared" si="213"/>
        <v>-384548291.29000002</v>
      </c>
      <c r="AB326" s="349">
        <f t="shared" si="214"/>
        <v>51274.11</v>
      </c>
      <c r="AC326" s="350">
        <f t="shared" si="215"/>
        <v>0</v>
      </c>
      <c r="AD326" s="351">
        <f t="shared" si="216"/>
        <v>0</v>
      </c>
      <c r="AE326" s="174">
        <v>310</v>
      </c>
    </row>
    <row r="327" spans="1:31" ht="15">
      <c r="A327" s="173">
        <v>311</v>
      </c>
      <c r="B327" s="369">
        <f t="shared" si="193"/>
        <v>0</v>
      </c>
      <c r="C327" s="368">
        <f t="shared" si="194"/>
        <v>20</v>
      </c>
      <c r="D327" s="323"/>
      <c r="E327" s="366">
        <f t="shared" si="195"/>
        <v>0</v>
      </c>
      <c r="F327" s="367">
        <f t="shared" si="196"/>
        <v>4</v>
      </c>
      <c r="G327" s="368">
        <f t="shared" si="197"/>
        <v>1201</v>
      </c>
      <c r="H327" s="323"/>
      <c r="I327" s="363">
        <f t="shared" si="198"/>
        <v>125091.9</v>
      </c>
      <c r="J327" s="364">
        <f t="shared" si="199"/>
        <v>1250.9190000000001</v>
      </c>
      <c r="K327" s="365">
        <f t="shared" si="200"/>
        <v>133240.54100000003</v>
      </c>
      <c r="L327" s="329"/>
      <c r="M327" s="356">
        <f t="shared" si="201"/>
        <v>26648108</v>
      </c>
      <c r="N327" s="356">
        <f t="shared" si="202"/>
        <v>1332405.3999999999</v>
      </c>
      <c r="O327" s="357">
        <f t="shared" si="203"/>
        <v>374920548.80000001</v>
      </c>
      <c r="P327" s="358">
        <f t="shared" si="204"/>
        <v>49989.406506666666</v>
      </c>
      <c r="Q327" s="359">
        <f t="shared" si="205"/>
        <v>281</v>
      </c>
      <c r="R327" s="360">
        <f t="shared" si="206"/>
        <v>0.23</v>
      </c>
      <c r="S327" s="361">
        <f t="shared" si="207"/>
        <v>301</v>
      </c>
      <c r="T327" s="362">
        <f t="shared" si="208"/>
        <v>0.25</v>
      </c>
      <c r="U327" s="331"/>
      <c r="V327" s="352">
        <f t="shared" si="209"/>
        <v>15056181.130000001</v>
      </c>
      <c r="W327" s="353">
        <f t="shared" si="210"/>
        <v>389976729.93000001</v>
      </c>
      <c r="X327" s="354">
        <f t="shared" si="211"/>
        <v>0.04</v>
      </c>
      <c r="Y327" s="355">
        <f t="shared" si="212"/>
        <v>2007.49</v>
      </c>
      <c r="Z327" s="333"/>
      <c r="AA327" s="348">
        <f t="shared" si="213"/>
        <v>-389969229.93000001</v>
      </c>
      <c r="AB327" s="349">
        <f t="shared" si="214"/>
        <v>51996.9</v>
      </c>
      <c r="AC327" s="350">
        <f t="shared" si="215"/>
        <v>0</v>
      </c>
      <c r="AD327" s="351">
        <f t="shared" si="216"/>
        <v>0</v>
      </c>
      <c r="AE327" s="174">
        <v>311</v>
      </c>
    </row>
    <row r="328" spans="1:31" ht="15">
      <c r="A328" s="173">
        <v>312</v>
      </c>
      <c r="B328" s="369">
        <f t="shared" si="193"/>
        <v>0</v>
      </c>
      <c r="C328" s="368">
        <f t="shared" si="194"/>
        <v>20</v>
      </c>
      <c r="D328" s="323"/>
      <c r="E328" s="366">
        <f t="shared" si="195"/>
        <v>0</v>
      </c>
      <c r="F328" s="367">
        <f t="shared" si="196"/>
        <v>4</v>
      </c>
      <c r="G328" s="368">
        <f t="shared" si="197"/>
        <v>1205</v>
      </c>
      <c r="H328" s="323"/>
      <c r="I328" s="363">
        <f t="shared" si="198"/>
        <v>125681.9</v>
      </c>
      <c r="J328" s="364">
        <f t="shared" si="199"/>
        <v>1256.819</v>
      </c>
      <c r="K328" s="365">
        <f t="shared" si="200"/>
        <v>134497.36000000002</v>
      </c>
      <c r="L328" s="329"/>
      <c r="M328" s="356">
        <f t="shared" si="201"/>
        <v>26899472</v>
      </c>
      <c r="N328" s="356">
        <f t="shared" si="202"/>
        <v>1344973.6</v>
      </c>
      <c r="O328" s="357">
        <f t="shared" si="203"/>
        <v>380250170.39999998</v>
      </c>
      <c r="P328" s="358">
        <f t="shared" si="204"/>
        <v>50700.022719999994</v>
      </c>
      <c r="Q328" s="359">
        <f t="shared" si="205"/>
        <v>283</v>
      </c>
      <c r="R328" s="360">
        <f t="shared" si="206"/>
        <v>0.23</v>
      </c>
      <c r="S328" s="361">
        <f t="shared" si="207"/>
        <v>303</v>
      </c>
      <c r="T328" s="362">
        <f t="shared" si="208"/>
        <v>0.25</v>
      </c>
      <c r="U328" s="331"/>
      <c r="V328" s="352">
        <f t="shared" si="209"/>
        <v>15198201.68</v>
      </c>
      <c r="W328" s="353">
        <f t="shared" si="210"/>
        <v>395448372.07999998</v>
      </c>
      <c r="X328" s="354">
        <f t="shared" si="211"/>
        <v>0.04</v>
      </c>
      <c r="Y328" s="355">
        <f t="shared" si="212"/>
        <v>2026.43</v>
      </c>
      <c r="Z328" s="333"/>
      <c r="AA328" s="348">
        <f t="shared" si="213"/>
        <v>-395440872.07999998</v>
      </c>
      <c r="AB328" s="349">
        <f t="shared" si="214"/>
        <v>52726.45</v>
      </c>
      <c r="AC328" s="350">
        <f t="shared" si="215"/>
        <v>0</v>
      </c>
      <c r="AD328" s="351">
        <f t="shared" si="216"/>
        <v>0</v>
      </c>
      <c r="AE328" s="174">
        <v>312</v>
      </c>
    </row>
    <row r="329" spans="1:31" ht="15">
      <c r="A329" s="173">
        <v>313</v>
      </c>
      <c r="B329" s="369">
        <f t="shared" si="193"/>
        <v>0</v>
      </c>
      <c r="C329" s="368">
        <f t="shared" si="194"/>
        <v>20</v>
      </c>
      <c r="D329" s="323"/>
      <c r="E329" s="366">
        <f t="shared" si="195"/>
        <v>0</v>
      </c>
      <c r="F329" s="367">
        <f t="shared" si="196"/>
        <v>4</v>
      </c>
      <c r="G329" s="368">
        <f t="shared" si="197"/>
        <v>1209</v>
      </c>
      <c r="H329" s="323"/>
      <c r="I329" s="363">
        <f t="shared" si="198"/>
        <v>126271.9</v>
      </c>
      <c r="J329" s="364">
        <f t="shared" si="199"/>
        <v>1262.7190000000001</v>
      </c>
      <c r="K329" s="365">
        <f t="shared" si="200"/>
        <v>135760.07900000003</v>
      </c>
      <c r="L329" s="329"/>
      <c r="M329" s="356">
        <f t="shared" si="201"/>
        <v>27152016</v>
      </c>
      <c r="N329" s="356">
        <f t="shared" si="202"/>
        <v>1357600.8</v>
      </c>
      <c r="O329" s="357">
        <f t="shared" si="203"/>
        <v>385630064.80000001</v>
      </c>
      <c r="P329" s="358">
        <f t="shared" si="204"/>
        <v>51417.341973333336</v>
      </c>
      <c r="Q329" s="359">
        <f t="shared" si="205"/>
        <v>284</v>
      </c>
      <c r="R329" s="360">
        <f t="shared" si="206"/>
        <v>0.23</v>
      </c>
      <c r="S329" s="361">
        <f t="shared" si="207"/>
        <v>304</v>
      </c>
      <c r="T329" s="362">
        <f t="shared" si="208"/>
        <v>0.25</v>
      </c>
      <c r="U329" s="331"/>
      <c r="V329" s="352">
        <f t="shared" si="209"/>
        <v>15340888.93</v>
      </c>
      <c r="W329" s="353">
        <f t="shared" si="210"/>
        <v>400970953.73000002</v>
      </c>
      <c r="X329" s="354">
        <f t="shared" si="211"/>
        <v>0.04</v>
      </c>
      <c r="Y329" s="355">
        <f t="shared" si="212"/>
        <v>2045.45</v>
      </c>
      <c r="Z329" s="333"/>
      <c r="AA329" s="348">
        <f t="shared" si="213"/>
        <v>-400963453.73000002</v>
      </c>
      <c r="AB329" s="349">
        <f t="shared" si="214"/>
        <v>53462.79</v>
      </c>
      <c r="AC329" s="350">
        <f t="shared" si="215"/>
        <v>0</v>
      </c>
      <c r="AD329" s="351">
        <f t="shared" si="216"/>
        <v>0</v>
      </c>
      <c r="AE329" s="174">
        <v>313</v>
      </c>
    </row>
    <row r="330" spans="1:31" ht="15">
      <c r="A330" s="173">
        <v>314</v>
      </c>
      <c r="B330" s="369">
        <f t="shared" si="193"/>
        <v>0</v>
      </c>
      <c r="C330" s="368">
        <f t="shared" si="194"/>
        <v>20</v>
      </c>
      <c r="D330" s="323"/>
      <c r="E330" s="366">
        <f t="shared" si="195"/>
        <v>0</v>
      </c>
      <c r="F330" s="367">
        <f t="shared" si="196"/>
        <v>4</v>
      </c>
      <c r="G330" s="368">
        <f t="shared" si="197"/>
        <v>1213</v>
      </c>
      <c r="H330" s="323"/>
      <c r="I330" s="363">
        <f t="shared" si="198"/>
        <v>126861.9</v>
      </c>
      <c r="J330" s="364">
        <f t="shared" si="199"/>
        <v>1268.6189999999999</v>
      </c>
      <c r="K330" s="365">
        <f t="shared" si="200"/>
        <v>137028.69800000003</v>
      </c>
      <c r="L330" s="329"/>
      <c r="M330" s="356">
        <f t="shared" si="201"/>
        <v>27405740</v>
      </c>
      <c r="N330" s="356">
        <f t="shared" si="202"/>
        <v>1370287</v>
      </c>
      <c r="O330" s="357">
        <f t="shared" si="203"/>
        <v>391060468</v>
      </c>
      <c r="P330" s="358">
        <f t="shared" si="204"/>
        <v>52141.395733333331</v>
      </c>
      <c r="Q330" s="359">
        <f t="shared" si="205"/>
        <v>285</v>
      </c>
      <c r="R330" s="360">
        <f t="shared" si="206"/>
        <v>0.23</v>
      </c>
      <c r="S330" s="361">
        <f t="shared" si="207"/>
        <v>305</v>
      </c>
      <c r="T330" s="362">
        <f t="shared" si="208"/>
        <v>0.25</v>
      </c>
      <c r="U330" s="331"/>
      <c r="V330" s="352">
        <f t="shared" si="209"/>
        <v>15484242.869999999</v>
      </c>
      <c r="W330" s="353">
        <f t="shared" si="210"/>
        <v>406544710.87</v>
      </c>
      <c r="X330" s="354">
        <f t="shared" si="211"/>
        <v>0.04</v>
      </c>
      <c r="Y330" s="355">
        <f t="shared" si="212"/>
        <v>2064.5700000000002</v>
      </c>
      <c r="Z330" s="333"/>
      <c r="AA330" s="348">
        <f t="shared" si="213"/>
        <v>-406537210.87</v>
      </c>
      <c r="AB330" s="349">
        <f t="shared" si="214"/>
        <v>54205.96</v>
      </c>
      <c r="AC330" s="350">
        <f t="shared" si="215"/>
        <v>0</v>
      </c>
      <c r="AD330" s="351">
        <f t="shared" si="216"/>
        <v>0</v>
      </c>
      <c r="AE330" s="174">
        <v>314</v>
      </c>
    </row>
    <row r="331" spans="1:31" ht="15">
      <c r="A331" s="173">
        <v>315</v>
      </c>
      <c r="B331" s="369">
        <f t="shared" ref="B331:B371" si="217">IF(AND($A331&gt;=C$9,C$9&gt;0),0,IF(AND($A331&gt;=C$6,C$6&gt;0),C$7,0))</f>
        <v>0</v>
      </c>
      <c r="C331" s="368">
        <f t="shared" ref="C331:C371" si="218">IF(AND($A331&gt;=C$9,C$9&gt;0),C$10,C330+B331)</f>
        <v>20</v>
      </c>
      <c r="D331" s="323"/>
      <c r="E331" s="366">
        <f t="shared" ref="E331:E371" si="219">IF(OR($A331&lt;2,AND(G$12&gt;0,$A331&gt;G$12)),0,IF(AND($A331&gt;=G$9,G$9&gt;0),G$10,IF(AND($A331&gt;=G$6,G$6&gt;0),G$7,0)))</f>
        <v>0</v>
      </c>
      <c r="F331" s="367">
        <f t="shared" ref="F331:F371" si="220">F330+E331</f>
        <v>4</v>
      </c>
      <c r="G331" s="368">
        <f t="shared" ref="G331:G371" si="221">G330+F331</f>
        <v>1217</v>
      </c>
      <c r="H331" s="323"/>
      <c r="I331" s="363">
        <f t="shared" ref="I331:I371" si="222">IF(($A331&lt;K$4),1,IF(AND($A331&gt;K$12,K$12&gt;0),I330,IF(AND($A331&gt;=K$9,K$9&gt;0),ROUND(I330+K$10,4),IF(AND($A331&gt;=K$6,K$6&gt;0),ROUND(I330+K$7,4),K$3))))</f>
        <v>127451.9</v>
      </c>
      <c r="J331" s="364">
        <f t="shared" ref="J331:J371" si="223">IF($A331&lt;K$4, K$2, IF(K$1=0,IF(K$13&gt;0,IF(K$2*K$13&lt;ROUND(J330*I331, 3),K$2*K$13,ROUND(J330*I331, 3)),ROUND(J330*I331, 3)),IF(K$13&gt;0,IF(K$2*K$13&lt;ROUND(K$2*I331, 3),K$2*K$13,ROUND(K$2*I331, 3)),ROUND(K$2*I331, 3))))</f>
        <v>1274.519</v>
      </c>
      <c r="K331" s="365">
        <f t="shared" ref="K331:K371" si="224">K330+J331</f>
        <v>138303.21700000003</v>
      </c>
      <c r="L331" s="329"/>
      <c r="M331" s="356">
        <f t="shared" ref="M331:M371" si="225">ROUND(C331*N331-K331*$O$6,2)</f>
        <v>27660644</v>
      </c>
      <c r="N331" s="356">
        <f t="shared" ref="N331:N371" si="226">ROUND(ROUND(K331,2)*$O$4,2)</f>
        <v>1383032.2</v>
      </c>
      <c r="O331" s="357">
        <f t="shared" ref="O331:O371" si="227">ROUND((ROUND(K330,2)*(G331-G330)*$O$4+O330+J331*$O$6),2)</f>
        <v>396541616</v>
      </c>
      <c r="P331" s="358">
        <f t="shared" ref="P331:P371" si="228">O331/$O$10</f>
        <v>52872.215466666668</v>
      </c>
      <c r="Q331" s="359">
        <f t="shared" ref="Q331:Q371" si="229">ROUND(O331/N331,0)</f>
        <v>287</v>
      </c>
      <c r="R331" s="360">
        <f t="shared" ref="R331:R371" si="230">ROUND(Q331/G331,2)</f>
        <v>0.24</v>
      </c>
      <c r="S331" s="361">
        <f t="shared" ref="S331:S371" si="231">Q331+C331</f>
        <v>307</v>
      </c>
      <c r="T331" s="362">
        <f t="shared" ref="T331:T371" si="232">ROUND(S331/G331,2)</f>
        <v>0.25</v>
      </c>
      <c r="U331" s="331"/>
      <c r="V331" s="352">
        <f t="shared" ref="V331:V371" si="233">ROUND(K331*$O$7,2)</f>
        <v>15628263.52</v>
      </c>
      <c r="W331" s="353">
        <f t="shared" ref="W331:W371" si="234">ROUND(O331+V331,2)</f>
        <v>412169879.51999998</v>
      </c>
      <c r="X331" s="354">
        <f t="shared" ref="X331:X371" si="235">IF(O331&gt;0,ROUND(V331/O331,2),0)</f>
        <v>0.04</v>
      </c>
      <c r="Y331" s="355">
        <f t="shared" ref="Y331:Y371" si="236">IF($O$10&gt;0,ROUND(V331/$O$10,2),0)</f>
        <v>2083.77</v>
      </c>
      <c r="Z331" s="333"/>
      <c r="AA331" s="348">
        <f t="shared" ref="AA331:AA371" si="237">IF($O$10&gt;0,ROUND($O$10-W331,2),0)</f>
        <v>-412162379.51999998</v>
      </c>
      <c r="AB331" s="349">
        <f t="shared" ref="AB331:AB371" si="238">IF($O$10&gt;0,ROUND(W331/$O$10,2),0)</f>
        <v>54955.98</v>
      </c>
      <c r="AC331" s="350">
        <f t="shared" ref="AC331:AC371" si="239">IF(AND(AA331&gt;0,$O$4&gt;0),($O$10-O331-V331*$O$8)/N331,0)</f>
        <v>0</v>
      </c>
      <c r="AD331" s="351">
        <f t="shared" ref="AD331:AD371" si="240">IF(AC331&gt;0,AC331+G331,0)</f>
        <v>0</v>
      </c>
      <c r="AE331" s="174">
        <v>315</v>
      </c>
    </row>
    <row r="332" spans="1:31" ht="15">
      <c r="A332" s="173">
        <v>316</v>
      </c>
      <c r="B332" s="369">
        <f t="shared" si="217"/>
        <v>0</v>
      </c>
      <c r="C332" s="368">
        <f t="shared" si="218"/>
        <v>20</v>
      </c>
      <c r="D332" s="323"/>
      <c r="E332" s="366">
        <f t="shared" si="219"/>
        <v>0</v>
      </c>
      <c r="F332" s="367">
        <f t="shared" si="220"/>
        <v>4</v>
      </c>
      <c r="G332" s="368">
        <f t="shared" si="221"/>
        <v>1221</v>
      </c>
      <c r="H332" s="323"/>
      <c r="I332" s="363">
        <f t="shared" si="222"/>
        <v>128041.9</v>
      </c>
      <c r="J332" s="364">
        <f t="shared" si="223"/>
        <v>1280.4190000000001</v>
      </c>
      <c r="K332" s="365">
        <f t="shared" si="224"/>
        <v>139583.63600000003</v>
      </c>
      <c r="L332" s="329"/>
      <c r="M332" s="356">
        <f t="shared" si="225"/>
        <v>27916728</v>
      </c>
      <c r="N332" s="356">
        <f t="shared" si="226"/>
        <v>1395836.4</v>
      </c>
      <c r="O332" s="357">
        <f t="shared" si="227"/>
        <v>402073744.80000001</v>
      </c>
      <c r="P332" s="358">
        <f t="shared" si="228"/>
        <v>53609.832640000001</v>
      </c>
      <c r="Q332" s="359">
        <f t="shared" si="229"/>
        <v>288</v>
      </c>
      <c r="R332" s="360">
        <f t="shared" si="230"/>
        <v>0.24</v>
      </c>
      <c r="S332" s="361">
        <f t="shared" si="231"/>
        <v>308</v>
      </c>
      <c r="T332" s="362">
        <f t="shared" si="232"/>
        <v>0.25</v>
      </c>
      <c r="U332" s="331"/>
      <c r="V332" s="352">
        <f t="shared" si="233"/>
        <v>15772950.869999999</v>
      </c>
      <c r="W332" s="353">
        <f t="shared" si="234"/>
        <v>417846695.67000002</v>
      </c>
      <c r="X332" s="354">
        <f t="shared" si="235"/>
        <v>0.04</v>
      </c>
      <c r="Y332" s="355">
        <f t="shared" si="236"/>
        <v>2103.06</v>
      </c>
      <c r="Z332" s="333"/>
      <c r="AA332" s="348">
        <f t="shared" si="237"/>
        <v>-417839195.67000002</v>
      </c>
      <c r="AB332" s="349">
        <f t="shared" si="238"/>
        <v>55712.89</v>
      </c>
      <c r="AC332" s="350">
        <f t="shared" si="239"/>
        <v>0</v>
      </c>
      <c r="AD332" s="351">
        <f t="shared" si="240"/>
        <v>0</v>
      </c>
      <c r="AE332" s="174">
        <v>316</v>
      </c>
    </row>
    <row r="333" spans="1:31" ht="15">
      <c r="A333" s="173">
        <v>317</v>
      </c>
      <c r="B333" s="369">
        <f t="shared" si="217"/>
        <v>0</v>
      </c>
      <c r="C333" s="368">
        <f t="shared" si="218"/>
        <v>20</v>
      </c>
      <c r="D333" s="323"/>
      <c r="E333" s="366">
        <f t="shared" si="219"/>
        <v>0</v>
      </c>
      <c r="F333" s="367">
        <f t="shared" si="220"/>
        <v>4</v>
      </c>
      <c r="G333" s="368">
        <f t="shared" si="221"/>
        <v>1225</v>
      </c>
      <c r="H333" s="323"/>
      <c r="I333" s="363">
        <f t="shared" si="222"/>
        <v>128631.9</v>
      </c>
      <c r="J333" s="364">
        <f t="shared" si="223"/>
        <v>1286.319</v>
      </c>
      <c r="K333" s="365">
        <f t="shared" si="224"/>
        <v>140869.95500000002</v>
      </c>
      <c r="L333" s="329"/>
      <c r="M333" s="356">
        <f t="shared" si="225"/>
        <v>28173992</v>
      </c>
      <c r="N333" s="356">
        <f t="shared" si="226"/>
        <v>1408699.6</v>
      </c>
      <c r="O333" s="357">
        <f t="shared" si="227"/>
        <v>407657090.39999998</v>
      </c>
      <c r="P333" s="358">
        <f t="shared" si="228"/>
        <v>54354.278719999995</v>
      </c>
      <c r="Q333" s="359">
        <f t="shared" si="229"/>
        <v>289</v>
      </c>
      <c r="R333" s="360">
        <f t="shared" si="230"/>
        <v>0.24</v>
      </c>
      <c r="S333" s="361">
        <f t="shared" si="231"/>
        <v>309</v>
      </c>
      <c r="T333" s="362">
        <f t="shared" si="232"/>
        <v>0.25</v>
      </c>
      <c r="U333" s="331"/>
      <c r="V333" s="352">
        <f t="shared" si="233"/>
        <v>15918304.92</v>
      </c>
      <c r="W333" s="353">
        <f t="shared" si="234"/>
        <v>423575395.31999999</v>
      </c>
      <c r="X333" s="354">
        <f t="shared" si="235"/>
        <v>0.04</v>
      </c>
      <c r="Y333" s="355">
        <f t="shared" si="236"/>
        <v>2122.44</v>
      </c>
      <c r="Z333" s="333"/>
      <c r="AA333" s="348">
        <f t="shared" si="237"/>
        <v>-423567895.31999999</v>
      </c>
      <c r="AB333" s="349">
        <f t="shared" si="238"/>
        <v>56476.72</v>
      </c>
      <c r="AC333" s="350">
        <f t="shared" si="239"/>
        <v>0</v>
      </c>
      <c r="AD333" s="351">
        <f t="shared" si="240"/>
        <v>0</v>
      </c>
      <c r="AE333" s="174">
        <v>317</v>
      </c>
    </row>
    <row r="334" spans="1:31" ht="15">
      <c r="A334" s="173">
        <v>318</v>
      </c>
      <c r="B334" s="369">
        <f t="shared" si="217"/>
        <v>0</v>
      </c>
      <c r="C334" s="368">
        <f t="shared" si="218"/>
        <v>20</v>
      </c>
      <c r="D334" s="323"/>
      <c r="E334" s="366">
        <f t="shared" si="219"/>
        <v>0</v>
      </c>
      <c r="F334" s="367">
        <f t="shared" si="220"/>
        <v>4</v>
      </c>
      <c r="G334" s="368">
        <f t="shared" si="221"/>
        <v>1229</v>
      </c>
      <c r="H334" s="323"/>
      <c r="I334" s="363">
        <f t="shared" si="222"/>
        <v>129221.9</v>
      </c>
      <c r="J334" s="364">
        <f t="shared" si="223"/>
        <v>1292.2190000000001</v>
      </c>
      <c r="K334" s="365">
        <f t="shared" si="224"/>
        <v>142162.17400000003</v>
      </c>
      <c r="L334" s="329"/>
      <c r="M334" s="356">
        <f t="shared" si="225"/>
        <v>28432434</v>
      </c>
      <c r="N334" s="356">
        <f t="shared" si="226"/>
        <v>1421621.7</v>
      </c>
      <c r="O334" s="357">
        <f t="shared" si="227"/>
        <v>413291888.80000001</v>
      </c>
      <c r="P334" s="358">
        <f t="shared" si="228"/>
        <v>55105.585173333333</v>
      </c>
      <c r="Q334" s="359">
        <f t="shared" si="229"/>
        <v>291</v>
      </c>
      <c r="R334" s="360">
        <f t="shared" si="230"/>
        <v>0.24</v>
      </c>
      <c r="S334" s="361">
        <f t="shared" si="231"/>
        <v>311</v>
      </c>
      <c r="T334" s="362">
        <f t="shared" si="232"/>
        <v>0.25</v>
      </c>
      <c r="U334" s="331"/>
      <c r="V334" s="352">
        <f t="shared" si="233"/>
        <v>16064325.66</v>
      </c>
      <c r="W334" s="353">
        <f t="shared" si="234"/>
        <v>429356214.45999998</v>
      </c>
      <c r="X334" s="354">
        <f t="shared" si="235"/>
        <v>0.04</v>
      </c>
      <c r="Y334" s="355">
        <f t="shared" si="236"/>
        <v>2141.91</v>
      </c>
      <c r="Z334" s="333"/>
      <c r="AA334" s="348">
        <f t="shared" si="237"/>
        <v>-429348714.45999998</v>
      </c>
      <c r="AB334" s="349">
        <f t="shared" si="238"/>
        <v>57247.5</v>
      </c>
      <c r="AC334" s="350">
        <f t="shared" si="239"/>
        <v>0</v>
      </c>
      <c r="AD334" s="351">
        <f t="shared" si="240"/>
        <v>0</v>
      </c>
      <c r="AE334" s="174">
        <v>318</v>
      </c>
    </row>
    <row r="335" spans="1:31" ht="15">
      <c r="A335" s="173">
        <v>319</v>
      </c>
      <c r="B335" s="369">
        <f t="shared" si="217"/>
        <v>0</v>
      </c>
      <c r="C335" s="368">
        <f t="shared" si="218"/>
        <v>20</v>
      </c>
      <c r="D335" s="323"/>
      <c r="E335" s="366">
        <f t="shared" si="219"/>
        <v>0</v>
      </c>
      <c r="F335" s="367">
        <f t="shared" si="220"/>
        <v>4</v>
      </c>
      <c r="G335" s="368">
        <f t="shared" si="221"/>
        <v>1233</v>
      </c>
      <c r="H335" s="323"/>
      <c r="I335" s="363">
        <f t="shared" si="222"/>
        <v>129811.9</v>
      </c>
      <c r="J335" s="364">
        <f t="shared" si="223"/>
        <v>1298.1189999999999</v>
      </c>
      <c r="K335" s="365">
        <f t="shared" si="224"/>
        <v>143460.29300000003</v>
      </c>
      <c r="L335" s="329"/>
      <c r="M335" s="356">
        <f t="shared" si="225"/>
        <v>28692058</v>
      </c>
      <c r="N335" s="356">
        <f t="shared" si="226"/>
        <v>1434602.9</v>
      </c>
      <c r="O335" s="357">
        <f t="shared" si="227"/>
        <v>418978375.60000002</v>
      </c>
      <c r="P335" s="358">
        <f t="shared" si="228"/>
        <v>55863.783413333338</v>
      </c>
      <c r="Q335" s="359">
        <f t="shared" si="229"/>
        <v>292</v>
      </c>
      <c r="R335" s="360">
        <f t="shared" si="230"/>
        <v>0.24</v>
      </c>
      <c r="S335" s="361">
        <f t="shared" si="231"/>
        <v>312</v>
      </c>
      <c r="T335" s="362">
        <f t="shared" si="232"/>
        <v>0.25</v>
      </c>
      <c r="U335" s="331"/>
      <c r="V335" s="352">
        <f t="shared" si="233"/>
        <v>16211013.109999999</v>
      </c>
      <c r="W335" s="353">
        <f t="shared" si="234"/>
        <v>435189388.70999998</v>
      </c>
      <c r="X335" s="354">
        <f t="shared" si="235"/>
        <v>0.04</v>
      </c>
      <c r="Y335" s="355">
        <f t="shared" si="236"/>
        <v>2161.4699999999998</v>
      </c>
      <c r="Z335" s="333"/>
      <c r="AA335" s="348">
        <f t="shared" si="237"/>
        <v>-435181888.70999998</v>
      </c>
      <c r="AB335" s="349">
        <f t="shared" si="238"/>
        <v>58025.25</v>
      </c>
      <c r="AC335" s="350">
        <f t="shared" si="239"/>
        <v>0</v>
      </c>
      <c r="AD335" s="351">
        <f t="shared" si="240"/>
        <v>0</v>
      </c>
      <c r="AE335" s="174">
        <v>319</v>
      </c>
    </row>
    <row r="336" spans="1:31" ht="15">
      <c r="A336" s="173">
        <v>320</v>
      </c>
      <c r="B336" s="369">
        <f t="shared" si="217"/>
        <v>0</v>
      </c>
      <c r="C336" s="368">
        <f t="shared" si="218"/>
        <v>20</v>
      </c>
      <c r="D336" s="323"/>
      <c r="E336" s="366">
        <f t="shared" si="219"/>
        <v>0</v>
      </c>
      <c r="F336" s="367">
        <f t="shared" si="220"/>
        <v>4</v>
      </c>
      <c r="G336" s="368">
        <f t="shared" si="221"/>
        <v>1237</v>
      </c>
      <c r="H336" s="323"/>
      <c r="I336" s="363">
        <f t="shared" si="222"/>
        <v>130401.9</v>
      </c>
      <c r="J336" s="364">
        <f t="shared" si="223"/>
        <v>1304.019</v>
      </c>
      <c r="K336" s="365">
        <f t="shared" si="224"/>
        <v>144764.31200000003</v>
      </c>
      <c r="L336" s="329"/>
      <c r="M336" s="356">
        <f t="shared" si="225"/>
        <v>28952862</v>
      </c>
      <c r="N336" s="356">
        <f t="shared" si="226"/>
        <v>1447643.1</v>
      </c>
      <c r="O336" s="357">
        <f t="shared" si="227"/>
        <v>424716787.19999999</v>
      </c>
      <c r="P336" s="358">
        <f t="shared" si="228"/>
        <v>56628.90496</v>
      </c>
      <c r="Q336" s="359">
        <f t="shared" si="229"/>
        <v>293</v>
      </c>
      <c r="R336" s="360">
        <f t="shared" si="230"/>
        <v>0.24</v>
      </c>
      <c r="S336" s="361">
        <f t="shared" si="231"/>
        <v>313</v>
      </c>
      <c r="T336" s="362">
        <f t="shared" si="232"/>
        <v>0.25</v>
      </c>
      <c r="U336" s="331"/>
      <c r="V336" s="352">
        <f t="shared" si="233"/>
        <v>16358367.26</v>
      </c>
      <c r="W336" s="353">
        <f t="shared" si="234"/>
        <v>441075154.45999998</v>
      </c>
      <c r="X336" s="354">
        <f t="shared" si="235"/>
        <v>0.04</v>
      </c>
      <c r="Y336" s="355">
        <f t="shared" si="236"/>
        <v>2181.12</v>
      </c>
      <c r="Z336" s="333"/>
      <c r="AA336" s="348">
        <f t="shared" si="237"/>
        <v>-441067654.45999998</v>
      </c>
      <c r="AB336" s="349">
        <f t="shared" si="238"/>
        <v>58810.02</v>
      </c>
      <c r="AC336" s="350">
        <f t="shared" si="239"/>
        <v>0</v>
      </c>
      <c r="AD336" s="351">
        <f t="shared" si="240"/>
        <v>0</v>
      </c>
      <c r="AE336" s="174">
        <v>320</v>
      </c>
    </row>
    <row r="337" spans="1:31" ht="15">
      <c r="A337" s="173">
        <v>321</v>
      </c>
      <c r="B337" s="369">
        <f t="shared" si="217"/>
        <v>0</v>
      </c>
      <c r="C337" s="368">
        <f t="shared" si="218"/>
        <v>20</v>
      </c>
      <c r="D337" s="323"/>
      <c r="E337" s="366">
        <f t="shared" si="219"/>
        <v>0</v>
      </c>
      <c r="F337" s="367">
        <f t="shared" si="220"/>
        <v>4</v>
      </c>
      <c r="G337" s="368">
        <f t="shared" si="221"/>
        <v>1241</v>
      </c>
      <c r="H337" s="323"/>
      <c r="I337" s="363">
        <f t="shared" si="222"/>
        <v>130991.9</v>
      </c>
      <c r="J337" s="364">
        <f t="shared" si="223"/>
        <v>1309.9190000000001</v>
      </c>
      <c r="K337" s="365">
        <f t="shared" si="224"/>
        <v>146074.23100000003</v>
      </c>
      <c r="L337" s="329"/>
      <c r="M337" s="356">
        <f t="shared" si="225"/>
        <v>29214846</v>
      </c>
      <c r="N337" s="356">
        <f t="shared" si="226"/>
        <v>1460742.3</v>
      </c>
      <c r="O337" s="357">
        <f t="shared" si="227"/>
        <v>430507359.60000002</v>
      </c>
      <c r="P337" s="358">
        <f t="shared" si="228"/>
        <v>57400.98128</v>
      </c>
      <c r="Q337" s="359">
        <f t="shared" si="229"/>
        <v>295</v>
      </c>
      <c r="R337" s="360">
        <f t="shared" si="230"/>
        <v>0.24</v>
      </c>
      <c r="S337" s="361">
        <f t="shared" si="231"/>
        <v>315</v>
      </c>
      <c r="T337" s="362">
        <f t="shared" si="232"/>
        <v>0.25</v>
      </c>
      <c r="U337" s="331"/>
      <c r="V337" s="352">
        <f t="shared" si="233"/>
        <v>16506388.1</v>
      </c>
      <c r="W337" s="353">
        <f t="shared" si="234"/>
        <v>447013747.69999999</v>
      </c>
      <c r="X337" s="354">
        <f t="shared" si="235"/>
        <v>0.04</v>
      </c>
      <c r="Y337" s="355">
        <f t="shared" si="236"/>
        <v>2200.85</v>
      </c>
      <c r="Z337" s="333"/>
      <c r="AA337" s="348">
        <f t="shared" si="237"/>
        <v>-447006247.69999999</v>
      </c>
      <c r="AB337" s="349">
        <f t="shared" si="238"/>
        <v>59601.83</v>
      </c>
      <c r="AC337" s="350">
        <f t="shared" si="239"/>
        <v>0</v>
      </c>
      <c r="AD337" s="351">
        <f t="shared" si="240"/>
        <v>0</v>
      </c>
      <c r="AE337" s="174">
        <v>321</v>
      </c>
    </row>
    <row r="338" spans="1:31" ht="15">
      <c r="A338" s="173">
        <v>322</v>
      </c>
      <c r="B338" s="369">
        <f t="shared" si="217"/>
        <v>0</v>
      </c>
      <c r="C338" s="368">
        <f t="shared" si="218"/>
        <v>20</v>
      </c>
      <c r="D338" s="323"/>
      <c r="E338" s="366">
        <f t="shared" si="219"/>
        <v>0</v>
      </c>
      <c r="F338" s="367">
        <f t="shared" si="220"/>
        <v>4</v>
      </c>
      <c r="G338" s="368">
        <f t="shared" si="221"/>
        <v>1245</v>
      </c>
      <c r="H338" s="323"/>
      <c r="I338" s="363">
        <f t="shared" si="222"/>
        <v>131581.9</v>
      </c>
      <c r="J338" s="364">
        <f t="shared" si="223"/>
        <v>1315.819</v>
      </c>
      <c r="K338" s="365">
        <f t="shared" si="224"/>
        <v>147390.05000000002</v>
      </c>
      <c r="L338" s="329"/>
      <c r="M338" s="356">
        <f t="shared" si="225"/>
        <v>29478010</v>
      </c>
      <c r="N338" s="356">
        <f t="shared" si="226"/>
        <v>1473900.5</v>
      </c>
      <c r="O338" s="357">
        <f t="shared" si="227"/>
        <v>436350328.80000001</v>
      </c>
      <c r="P338" s="358">
        <f t="shared" si="228"/>
        <v>58180.043839999998</v>
      </c>
      <c r="Q338" s="359">
        <f t="shared" si="229"/>
        <v>296</v>
      </c>
      <c r="R338" s="360">
        <f t="shared" si="230"/>
        <v>0.24</v>
      </c>
      <c r="S338" s="361">
        <f t="shared" si="231"/>
        <v>316</v>
      </c>
      <c r="T338" s="362">
        <f t="shared" si="232"/>
        <v>0.25</v>
      </c>
      <c r="U338" s="331"/>
      <c r="V338" s="352">
        <f t="shared" si="233"/>
        <v>16655075.65</v>
      </c>
      <c r="W338" s="353">
        <f t="shared" si="234"/>
        <v>453005404.44999999</v>
      </c>
      <c r="X338" s="354">
        <f t="shared" si="235"/>
        <v>0.04</v>
      </c>
      <c r="Y338" s="355">
        <f t="shared" si="236"/>
        <v>2220.6799999999998</v>
      </c>
      <c r="Z338" s="333"/>
      <c r="AA338" s="348">
        <f t="shared" si="237"/>
        <v>-452997904.44999999</v>
      </c>
      <c r="AB338" s="349">
        <f t="shared" si="238"/>
        <v>60400.72</v>
      </c>
      <c r="AC338" s="350">
        <f t="shared" si="239"/>
        <v>0</v>
      </c>
      <c r="AD338" s="351">
        <f t="shared" si="240"/>
        <v>0</v>
      </c>
      <c r="AE338" s="174">
        <v>322</v>
      </c>
    </row>
    <row r="339" spans="1:31" ht="15">
      <c r="A339" s="173">
        <v>323</v>
      </c>
      <c r="B339" s="369">
        <f t="shared" si="217"/>
        <v>0</v>
      </c>
      <c r="C339" s="368">
        <f t="shared" si="218"/>
        <v>20</v>
      </c>
      <c r="D339" s="323"/>
      <c r="E339" s="366">
        <f t="shared" si="219"/>
        <v>0</v>
      </c>
      <c r="F339" s="367">
        <f t="shared" si="220"/>
        <v>4</v>
      </c>
      <c r="G339" s="368">
        <f t="shared" si="221"/>
        <v>1249</v>
      </c>
      <c r="H339" s="323"/>
      <c r="I339" s="363">
        <f t="shared" si="222"/>
        <v>132171.9</v>
      </c>
      <c r="J339" s="364">
        <f t="shared" si="223"/>
        <v>1321.7190000000001</v>
      </c>
      <c r="K339" s="365">
        <f t="shared" si="224"/>
        <v>148711.76900000003</v>
      </c>
      <c r="L339" s="329"/>
      <c r="M339" s="356">
        <f t="shared" si="225"/>
        <v>29742354</v>
      </c>
      <c r="N339" s="356">
        <f t="shared" si="226"/>
        <v>1487117.7</v>
      </c>
      <c r="O339" s="357">
        <f t="shared" si="227"/>
        <v>442245930.80000001</v>
      </c>
      <c r="P339" s="358">
        <f t="shared" si="228"/>
        <v>58966.12410666667</v>
      </c>
      <c r="Q339" s="359">
        <f t="shared" si="229"/>
        <v>297</v>
      </c>
      <c r="R339" s="360">
        <f t="shared" si="230"/>
        <v>0.24</v>
      </c>
      <c r="S339" s="361">
        <f t="shared" si="231"/>
        <v>317</v>
      </c>
      <c r="T339" s="362">
        <f t="shared" si="232"/>
        <v>0.25</v>
      </c>
      <c r="U339" s="331"/>
      <c r="V339" s="352">
        <f t="shared" si="233"/>
        <v>16804429.899999999</v>
      </c>
      <c r="W339" s="353">
        <f t="shared" si="234"/>
        <v>459050360.69999999</v>
      </c>
      <c r="X339" s="354">
        <f t="shared" si="235"/>
        <v>0.04</v>
      </c>
      <c r="Y339" s="355">
        <f t="shared" si="236"/>
        <v>2240.59</v>
      </c>
      <c r="Z339" s="333"/>
      <c r="AA339" s="348">
        <f t="shared" si="237"/>
        <v>-459042860.69999999</v>
      </c>
      <c r="AB339" s="349">
        <f t="shared" si="238"/>
        <v>61206.71</v>
      </c>
      <c r="AC339" s="350">
        <f t="shared" si="239"/>
        <v>0</v>
      </c>
      <c r="AD339" s="351">
        <f t="shared" si="240"/>
        <v>0</v>
      </c>
      <c r="AE339" s="174">
        <v>323</v>
      </c>
    </row>
    <row r="340" spans="1:31" ht="15">
      <c r="A340" s="173">
        <v>324</v>
      </c>
      <c r="B340" s="369">
        <f t="shared" si="217"/>
        <v>0</v>
      </c>
      <c r="C340" s="368">
        <f t="shared" si="218"/>
        <v>20</v>
      </c>
      <c r="D340" s="323"/>
      <c r="E340" s="366">
        <f t="shared" si="219"/>
        <v>0</v>
      </c>
      <c r="F340" s="367">
        <f t="shared" si="220"/>
        <v>4</v>
      </c>
      <c r="G340" s="368">
        <f t="shared" si="221"/>
        <v>1253</v>
      </c>
      <c r="H340" s="323"/>
      <c r="I340" s="363">
        <f t="shared" si="222"/>
        <v>132761.9</v>
      </c>
      <c r="J340" s="364">
        <f t="shared" si="223"/>
        <v>1327.6189999999999</v>
      </c>
      <c r="K340" s="365">
        <f t="shared" si="224"/>
        <v>150039.38800000004</v>
      </c>
      <c r="L340" s="329"/>
      <c r="M340" s="356">
        <f t="shared" si="225"/>
        <v>30007878</v>
      </c>
      <c r="N340" s="356">
        <f t="shared" si="226"/>
        <v>1500393.9</v>
      </c>
      <c r="O340" s="357">
        <f t="shared" si="227"/>
        <v>448194401.60000002</v>
      </c>
      <c r="P340" s="358">
        <f t="shared" si="228"/>
        <v>59759.253546666667</v>
      </c>
      <c r="Q340" s="359">
        <f t="shared" si="229"/>
        <v>299</v>
      </c>
      <c r="R340" s="360">
        <f t="shared" si="230"/>
        <v>0.24</v>
      </c>
      <c r="S340" s="361">
        <f t="shared" si="231"/>
        <v>319</v>
      </c>
      <c r="T340" s="362">
        <f t="shared" si="232"/>
        <v>0.25</v>
      </c>
      <c r="U340" s="331"/>
      <c r="V340" s="352">
        <f t="shared" si="233"/>
        <v>16954450.84</v>
      </c>
      <c r="W340" s="353">
        <f t="shared" si="234"/>
        <v>465148852.44</v>
      </c>
      <c r="X340" s="354">
        <f t="shared" si="235"/>
        <v>0.04</v>
      </c>
      <c r="Y340" s="355">
        <f t="shared" si="236"/>
        <v>2260.59</v>
      </c>
      <c r="Z340" s="333"/>
      <c r="AA340" s="348">
        <f t="shared" si="237"/>
        <v>-465141352.44</v>
      </c>
      <c r="AB340" s="349">
        <f t="shared" si="238"/>
        <v>62019.85</v>
      </c>
      <c r="AC340" s="350">
        <f t="shared" si="239"/>
        <v>0</v>
      </c>
      <c r="AD340" s="351">
        <f t="shared" si="240"/>
        <v>0</v>
      </c>
      <c r="AE340" s="174">
        <v>324</v>
      </c>
    </row>
    <row r="341" spans="1:31" ht="15">
      <c r="A341" s="173">
        <v>325</v>
      </c>
      <c r="B341" s="369">
        <f t="shared" si="217"/>
        <v>0</v>
      </c>
      <c r="C341" s="368">
        <f t="shared" si="218"/>
        <v>20</v>
      </c>
      <c r="D341" s="323"/>
      <c r="E341" s="366">
        <f t="shared" si="219"/>
        <v>0</v>
      </c>
      <c r="F341" s="367">
        <f t="shared" si="220"/>
        <v>4</v>
      </c>
      <c r="G341" s="368">
        <f t="shared" si="221"/>
        <v>1257</v>
      </c>
      <c r="H341" s="323"/>
      <c r="I341" s="363">
        <f t="shared" si="222"/>
        <v>133351.9</v>
      </c>
      <c r="J341" s="364">
        <f t="shared" si="223"/>
        <v>1333.519</v>
      </c>
      <c r="K341" s="365">
        <f t="shared" si="224"/>
        <v>151372.90700000004</v>
      </c>
      <c r="L341" s="329"/>
      <c r="M341" s="356">
        <f t="shared" si="225"/>
        <v>30274582</v>
      </c>
      <c r="N341" s="356">
        <f t="shared" si="226"/>
        <v>1513729.1</v>
      </c>
      <c r="O341" s="357">
        <f t="shared" si="227"/>
        <v>454195977.19999999</v>
      </c>
      <c r="P341" s="358">
        <f t="shared" si="228"/>
        <v>60559.463626666664</v>
      </c>
      <c r="Q341" s="359">
        <f t="shared" si="229"/>
        <v>300</v>
      </c>
      <c r="R341" s="360">
        <f t="shared" si="230"/>
        <v>0.24</v>
      </c>
      <c r="S341" s="361">
        <f t="shared" si="231"/>
        <v>320</v>
      </c>
      <c r="T341" s="362">
        <f t="shared" si="232"/>
        <v>0.25</v>
      </c>
      <c r="U341" s="331"/>
      <c r="V341" s="352">
        <f t="shared" si="233"/>
        <v>17105138.489999998</v>
      </c>
      <c r="W341" s="353">
        <f t="shared" si="234"/>
        <v>471301115.69</v>
      </c>
      <c r="X341" s="354">
        <f t="shared" si="235"/>
        <v>0.04</v>
      </c>
      <c r="Y341" s="355">
        <f t="shared" si="236"/>
        <v>2280.69</v>
      </c>
      <c r="Z341" s="333"/>
      <c r="AA341" s="348">
        <f t="shared" si="237"/>
        <v>-471293615.69</v>
      </c>
      <c r="AB341" s="349">
        <f t="shared" si="238"/>
        <v>62840.15</v>
      </c>
      <c r="AC341" s="350">
        <f t="shared" si="239"/>
        <v>0</v>
      </c>
      <c r="AD341" s="351">
        <f t="shared" si="240"/>
        <v>0</v>
      </c>
      <c r="AE341" s="174">
        <v>325</v>
      </c>
    </row>
    <row r="342" spans="1:31" ht="15">
      <c r="A342" s="173">
        <v>326</v>
      </c>
      <c r="B342" s="369">
        <f t="shared" si="217"/>
        <v>0</v>
      </c>
      <c r="C342" s="368">
        <f t="shared" si="218"/>
        <v>20</v>
      </c>
      <c r="D342" s="323"/>
      <c r="E342" s="366">
        <f t="shared" si="219"/>
        <v>0</v>
      </c>
      <c r="F342" s="367">
        <f t="shared" si="220"/>
        <v>4</v>
      </c>
      <c r="G342" s="368">
        <f t="shared" si="221"/>
        <v>1261</v>
      </c>
      <c r="H342" s="323"/>
      <c r="I342" s="363">
        <f t="shared" si="222"/>
        <v>133941.9</v>
      </c>
      <c r="J342" s="364">
        <f t="shared" si="223"/>
        <v>1339.4190000000001</v>
      </c>
      <c r="K342" s="365">
        <f t="shared" si="224"/>
        <v>152712.32600000003</v>
      </c>
      <c r="L342" s="329"/>
      <c r="M342" s="356">
        <f t="shared" si="225"/>
        <v>30542466</v>
      </c>
      <c r="N342" s="356">
        <f t="shared" si="226"/>
        <v>1527123.3</v>
      </c>
      <c r="O342" s="357">
        <f t="shared" si="227"/>
        <v>460250893.60000002</v>
      </c>
      <c r="P342" s="358">
        <f t="shared" si="228"/>
        <v>61366.785813333336</v>
      </c>
      <c r="Q342" s="359">
        <f t="shared" si="229"/>
        <v>301</v>
      </c>
      <c r="R342" s="360">
        <f t="shared" si="230"/>
        <v>0.24</v>
      </c>
      <c r="S342" s="361">
        <f t="shared" si="231"/>
        <v>321</v>
      </c>
      <c r="T342" s="362">
        <f t="shared" si="232"/>
        <v>0.25</v>
      </c>
      <c r="U342" s="331"/>
      <c r="V342" s="352">
        <f t="shared" si="233"/>
        <v>17256492.84</v>
      </c>
      <c r="W342" s="353">
        <f t="shared" si="234"/>
        <v>477507386.44</v>
      </c>
      <c r="X342" s="354">
        <f t="shared" si="235"/>
        <v>0.04</v>
      </c>
      <c r="Y342" s="355">
        <f t="shared" si="236"/>
        <v>2300.87</v>
      </c>
      <c r="Z342" s="333"/>
      <c r="AA342" s="348">
        <f t="shared" si="237"/>
        <v>-477499886.44</v>
      </c>
      <c r="AB342" s="349">
        <f t="shared" si="238"/>
        <v>63667.65</v>
      </c>
      <c r="AC342" s="350">
        <f t="shared" si="239"/>
        <v>0</v>
      </c>
      <c r="AD342" s="351">
        <f t="shared" si="240"/>
        <v>0</v>
      </c>
      <c r="AE342" s="174">
        <v>326</v>
      </c>
    </row>
    <row r="343" spans="1:31" ht="15">
      <c r="A343" s="173">
        <v>327</v>
      </c>
      <c r="B343" s="369">
        <f t="shared" si="217"/>
        <v>0</v>
      </c>
      <c r="C343" s="368">
        <f t="shared" si="218"/>
        <v>20</v>
      </c>
      <c r="D343" s="323"/>
      <c r="E343" s="366">
        <f t="shared" si="219"/>
        <v>0</v>
      </c>
      <c r="F343" s="367">
        <f t="shared" si="220"/>
        <v>4</v>
      </c>
      <c r="G343" s="368">
        <f t="shared" si="221"/>
        <v>1265</v>
      </c>
      <c r="H343" s="323"/>
      <c r="I343" s="363">
        <f t="shared" si="222"/>
        <v>134531.9</v>
      </c>
      <c r="J343" s="364">
        <f t="shared" si="223"/>
        <v>1345.319</v>
      </c>
      <c r="K343" s="365">
        <f t="shared" si="224"/>
        <v>154057.64500000002</v>
      </c>
      <c r="L343" s="329"/>
      <c r="M343" s="356">
        <f t="shared" si="225"/>
        <v>30811530</v>
      </c>
      <c r="N343" s="356">
        <f t="shared" si="226"/>
        <v>1540576.5</v>
      </c>
      <c r="O343" s="357">
        <f t="shared" si="227"/>
        <v>466359386.80000001</v>
      </c>
      <c r="P343" s="358">
        <f t="shared" si="228"/>
        <v>62181.251573333335</v>
      </c>
      <c r="Q343" s="359">
        <f t="shared" si="229"/>
        <v>303</v>
      </c>
      <c r="R343" s="360">
        <f t="shared" si="230"/>
        <v>0.24</v>
      </c>
      <c r="S343" s="361">
        <f t="shared" si="231"/>
        <v>323</v>
      </c>
      <c r="T343" s="362">
        <f t="shared" si="232"/>
        <v>0.26</v>
      </c>
      <c r="U343" s="331"/>
      <c r="V343" s="352">
        <f t="shared" si="233"/>
        <v>17408513.890000001</v>
      </c>
      <c r="W343" s="353">
        <f t="shared" si="234"/>
        <v>483767900.69</v>
      </c>
      <c r="X343" s="354">
        <f t="shared" si="235"/>
        <v>0.04</v>
      </c>
      <c r="Y343" s="355">
        <f t="shared" si="236"/>
        <v>2321.14</v>
      </c>
      <c r="Z343" s="333"/>
      <c r="AA343" s="348">
        <f t="shared" si="237"/>
        <v>-483760400.69</v>
      </c>
      <c r="AB343" s="349">
        <f t="shared" si="238"/>
        <v>64502.39</v>
      </c>
      <c r="AC343" s="350">
        <f t="shared" si="239"/>
        <v>0</v>
      </c>
      <c r="AD343" s="351">
        <f t="shared" si="240"/>
        <v>0</v>
      </c>
      <c r="AE343" s="174">
        <v>327</v>
      </c>
    </row>
    <row r="344" spans="1:31" ht="15">
      <c r="A344" s="173">
        <v>328</v>
      </c>
      <c r="B344" s="369">
        <f t="shared" si="217"/>
        <v>0</v>
      </c>
      <c r="C344" s="368">
        <f t="shared" si="218"/>
        <v>20</v>
      </c>
      <c r="D344" s="323"/>
      <c r="E344" s="366">
        <f t="shared" si="219"/>
        <v>0</v>
      </c>
      <c r="F344" s="367">
        <f t="shared" si="220"/>
        <v>4</v>
      </c>
      <c r="G344" s="368">
        <f t="shared" si="221"/>
        <v>1269</v>
      </c>
      <c r="H344" s="323"/>
      <c r="I344" s="363">
        <f t="shared" si="222"/>
        <v>135121.9</v>
      </c>
      <c r="J344" s="364">
        <f t="shared" si="223"/>
        <v>1351.2190000000001</v>
      </c>
      <c r="K344" s="365">
        <f t="shared" si="224"/>
        <v>155408.86400000003</v>
      </c>
      <c r="L344" s="329"/>
      <c r="M344" s="356">
        <f t="shared" si="225"/>
        <v>31081772</v>
      </c>
      <c r="N344" s="356">
        <f t="shared" si="226"/>
        <v>1554088.6</v>
      </c>
      <c r="O344" s="357">
        <f t="shared" si="227"/>
        <v>472521692.80000001</v>
      </c>
      <c r="P344" s="358">
        <f t="shared" si="228"/>
        <v>63002.892373333336</v>
      </c>
      <c r="Q344" s="359">
        <f t="shared" si="229"/>
        <v>304</v>
      </c>
      <c r="R344" s="360">
        <f t="shared" si="230"/>
        <v>0.24</v>
      </c>
      <c r="S344" s="361">
        <f t="shared" si="231"/>
        <v>324</v>
      </c>
      <c r="T344" s="362">
        <f t="shared" si="232"/>
        <v>0.26</v>
      </c>
      <c r="U344" s="331"/>
      <c r="V344" s="352">
        <f t="shared" si="233"/>
        <v>17561201.629999999</v>
      </c>
      <c r="W344" s="353">
        <f t="shared" si="234"/>
        <v>490082894.43000001</v>
      </c>
      <c r="X344" s="354">
        <f t="shared" si="235"/>
        <v>0.04</v>
      </c>
      <c r="Y344" s="355">
        <f t="shared" si="236"/>
        <v>2341.4899999999998</v>
      </c>
      <c r="Z344" s="333"/>
      <c r="AA344" s="348">
        <f t="shared" si="237"/>
        <v>-490075394.43000001</v>
      </c>
      <c r="AB344" s="349">
        <f t="shared" si="238"/>
        <v>65344.39</v>
      </c>
      <c r="AC344" s="350">
        <f t="shared" si="239"/>
        <v>0</v>
      </c>
      <c r="AD344" s="351">
        <f t="shared" si="240"/>
        <v>0</v>
      </c>
      <c r="AE344" s="174">
        <v>328</v>
      </c>
    </row>
    <row r="345" spans="1:31" ht="15">
      <c r="A345" s="173">
        <v>329</v>
      </c>
      <c r="B345" s="369">
        <f t="shared" si="217"/>
        <v>0</v>
      </c>
      <c r="C345" s="368">
        <f t="shared" si="218"/>
        <v>20</v>
      </c>
      <c r="D345" s="323"/>
      <c r="E345" s="366">
        <f t="shared" si="219"/>
        <v>0</v>
      </c>
      <c r="F345" s="367">
        <f t="shared" si="220"/>
        <v>4</v>
      </c>
      <c r="G345" s="368">
        <f t="shared" si="221"/>
        <v>1273</v>
      </c>
      <c r="H345" s="323"/>
      <c r="I345" s="363">
        <f t="shared" si="222"/>
        <v>135711.9</v>
      </c>
      <c r="J345" s="364">
        <f t="shared" si="223"/>
        <v>1357.1189999999999</v>
      </c>
      <c r="K345" s="365">
        <f t="shared" si="224"/>
        <v>156765.98300000004</v>
      </c>
      <c r="L345" s="329"/>
      <c r="M345" s="356">
        <f t="shared" si="225"/>
        <v>31353196</v>
      </c>
      <c r="N345" s="356">
        <f t="shared" si="226"/>
        <v>1567659.8</v>
      </c>
      <c r="O345" s="357">
        <f t="shared" si="227"/>
        <v>478738047.19999999</v>
      </c>
      <c r="P345" s="358">
        <f t="shared" si="228"/>
        <v>63831.739626666662</v>
      </c>
      <c r="Q345" s="359">
        <f t="shared" si="229"/>
        <v>305</v>
      </c>
      <c r="R345" s="360">
        <f t="shared" si="230"/>
        <v>0.24</v>
      </c>
      <c r="S345" s="361">
        <f t="shared" si="231"/>
        <v>325</v>
      </c>
      <c r="T345" s="362">
        <f t="shared" si="232"/>
        <v>0.26</v>
      </c>
      <c r="U345" s="331"/>
      <c r="V345" s="352">
        <f t="shared" si="233"/>
        <v>17714556.079999998</v>
      </c>
      <c r="W345" s="353">
        <f t="shared" si="234"/>
        <v>496452603.27999997</v>
      </c>
      <c r="X345" s="354">
        <f t="shared" si="235"/>
        <v>0.04</v>
      </c>
      <c r="Y345" s="355">
        <f t="shared" si="236"/>
        <v>2361.94</v>
      </c>
      <c r="Z345" s="333"/>
      <c r="AA345" s="348">
        <f t="shared" si="237"/>
        <v>-496445103.27999997</v>
      </c>
      <c r="AB345" s="349">
        <f t="shared" si="238"/>
        <v>66193.679999999993</v>
      </c>
      <c r="AC345" s="350">
        <f t="shared" si="239"/>
        <v>0</v>
      </c>
      <c r="AD345" s="351">
        <f t="shared" si="240"/>
        <v>0</v>
      </c>
      <c r="AE345" s="174">
        <v>329</v>
      </c>
    </row>
    <row r="346" spans="1:31" ht="15">
      <c r="A346" s="173">
        <v>330</v>
      </c>
      <c r="B346" s="369">
        <f t="shared" si="217"/>
        <v>0</v>
      </c>
      <c r="C346" s="368">
        <f t="shared" si="218"/>
        <v>20</v>
      </c>
      <c r="D346" s="323"/>
      <c r="E346" s="366">
        <f t="shared" si="219"/>
        <v>0</v>
      </c>
      <c r="F346" s="367">
        <f t="shared" si="220"/>
        <v>4</v>
      </c>
      <c r="G346" s="368">
        <f t="shared" si="221"/>
        <v>1277</v>
      </c>
      <c r="H346" s="323"/>
      <c r="I346" s="363">
        <f t="shared" si="222"/>
        <v>136301.9</v>
      </c>
      <c r="J346" s="364">
        <f t="shared" si="223"/>
        <v>1363.019</v>
      </c>
      <c r="K346" s="365">
        <f t="shared" si="224"/>
        <v>158129.00200000004</v>
      </c>
      <c r="L346" s="329"/>
      <c r="M346" s="356">
        <f t="shared" si="225"/>
        <v>31625800</v>
      </c>
      <c r="N346" s="356">
        <f t="shared" si="226"/>
        <v>1581290</v>
      </c>
      <c r="O346" s="357">
        <f t="shared" si="227"/>
        <v>485008686.39999998</v>
      </c>
      <c r="P346" s="358">
        <f t="shared" si="228"/>
        <v>64667.824853333332</v>
      </c>
      <c r="Q346" s="359">
        <f t="shared" si="229"/>
        <v>307</v>
      </c>
      <c r="R346" s="360">
        <f t="shared" si="230"/>
        <v>0.24</v>
      </c>
      <c r="S346" s="361">
        <f t="shared" si="231"/>
        <v>327</v>
      </c>
      <c r="T346" s="362">
        <f t="shared" si="232"/>
        <v>0.26</v>
      </c>
      <c r="U346" s="331"/>
      <c r="V346" s="352">
        <f t="shared" si="233"/>
        <v>17868577.23</v>
      </c>
      <c r="W346" s="353">
        <f t="shared" si="234"/>
        <v>502877263.63</v>
      </c>
      <c r="X346" s="354">
        <f t="shared" si="235"/>
        <v>0.04</v>
      </c>
      <c r="Y346" s="355">
        <f t="shared" si="236"/>
        <v>2382.48</v>
      </c>
      <c r="Z346" s="333"/>
      <c r="AA346" s="348">
        <f t="shared" si="237"/>
        <v>-502869763.63</v>
      </c>
      <c r="AB346" s="349">
        <f t="shared" si="238"/>
        <v>67050.3</v>
      </c>
      <c r="AC346" s="350">
        <f t="shared" si="239"/>
        <v>0</v>
      </c>
      <c r="AD346" s="351">
        <f t="shared" si="240"/>
        <v>0</v>
      </c>
      <c r="AE346" s="174">
        <v>330</v>
      </c>
    </row>
    <row r="347" spans="1:31" ht="15">
      <c r="A347" s="173">
        <v>331</v>
      </c>
      <c r="B347" s="369">
        <f t="shared" si="217"/>
        <v>0</v>
      </c>
      <c r="C347" s="368">
        <f t="shared" si="218"/>
        <v>20</v>
      </c>
      <c r="D347" s="323"/>
      <c r="E347" s="366">
        <f t="shared" si="219"/>
        <v>0</v>
      </c>
      <c r="F347" s="367">
        <f t="shared" si="220"/>
        <v>4</v>
      </c>
      <c r="G347" s="368">
        <f t="shared" si="221"/>
        <v>1281</v>
      </c>
      <c r="H347" s="323"/>
      <c r="I347" s="363">
        <f t="shared" si="222"/>
        <v>136891.9</v>
      </c>
      <c r="J347" s="364">
        <f t="shared" si="223"/>
        <v>1368.9190000000001</v>
      </c>
      <c r="K347" s="365">
        <f t="shared" si="224"/>
        <v>159497.92100000003</v>
      </c>
      <c r="L347" s="329"/>
      <c r="M347" s="356">
        <f t="shared" si="225"/>
        <v>31899584</v>
      </c>
      <c r="N347" s="356">
        <f t="shared" si="226"/>
        <v>1594979.2</v>
      </c>
      <c r="O347" s="357">
        <f t="shared" si="227"/>
        <v>491333846.39999998</v>
      </c>
      <c r="P347" s="358">
        <f t="shared" si="228"/>
        <v>65511.179519999998</v>
      </c>
      <c r="Q347" s="359">
        <f t="shared" si="229"/>
        <v>308</v>
      </c>
      <c r="R347" s="360">
        <f t="shared" si="230"/>
        <v>0.24</v>
      </c>
      <c r="S347" s="361">
        <f t="shared" si="231"/>
        <v>328</v>
      </c>
      <c r="T347" s="362">
        <f t="shared" si="232"/>
        <v>0.26</v>
      </c>
      <c r="U347" s="331"/>
      <c r="V347" s="352">
        <f t="shared" si="233"/>
        <v>18023265.07</v>
      </c>
      <c r="W347" s="353">
        <f t="shared" si="234"/>
        <v>509357111.47000003</v>
      </c>
      <c r="X347" s="354">
        <f t="shared" si="235"/>
        <v>0.04</v>
      </c>
      <c r="Y347" s="355">
        <f t="shared" si="236"/>
        <v>2403.1</v>
      </c>
      <c r="Z347" s="333"/>
      <c r="AA347" s="348">
        <f t="shared" si="237"/>
        <v>-509349611.47000003</v>
      </c>
      <c r="AB347" s="349">
        <f t="shared" si="238"/>
        <v>67914.28</v>
      </c>
      <c r="AC347" s="350">
        <f t="shared" si="239"/>
        <v>0</v>
      </c>
      <c r="AD347" s="351">
        <f t="shared" si="240"/>
        <v>0</v>
      </c>
      <c r="AE347" s="174">
        <v>331</v>
      </c>
    </row>
    <row r="348" spans="1:31" ht="15">
      <c r="A348" s="173">
        <v>332</v>
      </c>
      <c r="B348" s="369">
        <f t="shared" si="217"/>
        <v>0</v>
      </c>
      <c r="C348" s="368">
        <f t="shared" si="218"/>
        <v>20</v>
      </c>
      <c r="D348" s="323"/>
      <c r="E348" s="366">
        <f t="shared" si="219"/>
        <v>0</v>
      </c>
      <c r="F348" s="367">
        <f t="shared" si="220"/>
        <v>4</v>
      </c>
      <c r="G348" s="368">
        <f t="shared" si="221"/>
        <v>1285</v>
      </c>
      <c r="H348" s="323"/>
      <c r="I348" s="363">
        <f t="shared" si="222"/>
        <v>137481.9</v>
      </c>
      <c r="J348" s="364">
        <f t="shared" si="223"/>
        <v>1374.819</v>
      </c>
      <c r="K348" s="365">
        <f t="shared" si="224"/>
        <v>160872.74000000002</v>
      </c>
      <c r="L348" s="329"/>
      <c r="M348" s="356">
        <f t="shared" si="225"/>
        <v>32174548</v>
      </c>
      <c r="N348" s="356">
        <f t="shared" si="226"/>
        <v>1608727.4</v>
      </c>
      <c r="O348" s="357">
        <f t="shared" si="227"/>
        <v>497713763.19999999</v>
      </c>
      <c r="P348" s="358">
        <f t="shared" si="228"/>
        <v>66361.835093333328</v>
      </c>
      <c r="Q348" s="359">
        <f t="shared" si="229"/>
        <v>309</v>
      </c>
      <c r="R348" s="360">
        <f t="shared" si="230"/>
        <v>0.24</v>
      </c>
      <c r="S348" s="361">
        <f t="shared" si="231"/>
        <v>329</v>
      </c>
      <c r="T348" s="362">
        <f t="shared" si="232"/>
        <v>0.26</v>
      </c>
      <c r="U348" s="331"/>
      <c r="V348" s="352">
        <f t="shared" si="233"/>
        <v>18178619.620000001</v>
      </c>
      <c r="W348" s="353">
        <f t="shared" si="234"/>
        <v>515892382.81999999</v>
      </c>
      <c r="X348" s="354">
        <f t="shared" si="235"/>
        <v>0.04</v>
      </c>
      <c r="Y348" s="355">
        <f t="shared" si="236"/>
        <v>2423.8200000000002</v>
      </c>
      <c r="Z348" s="333"/>
      <c r="AA348" s="348">
        <f t="shared" si="237"/>
        <v>-515884882.81999999</v>
      </c>
      <c r="AB348" s="349">
        <f t="shared" si="238"/>
        <v>68785.649999999994</v>
      </c>
      <c r="AC348" s="350">
        <f t="shared" si="239"/>
        <v>0</v>
      </c>
      <c r="AD348" s="351">
        <f t="shared" si="240"/>
        <v>0</v>
      </c>
      <c r="AE348" s="174">
        <v>332</v>
      </c>
    </row>
    <row r="349" spans="1:31" ht="15">
      <c r="A349" s="173">
        <v>333</v>
      </c>
      <c r="B349" s="369">
        <f t="shared" si="217"/>
        <v>0</v>
      </c>
      <c r="C349" s="368">
        <f t="shared" si="218"/>
        <v>20</v>
      </c>
      <c r="D349" s="323"/>
      <c r="E349" s="366">
        <f t="shared" si="219"/>
        <v>0</v>
      </c>
      <c r="F349" s="367">
        <f t="shared" si="220"/>
        <v>4</v>
      </c>
      <c r="G349" s="368">
        <f t="shared" si="221"/>
        <v>1289</v>
      </c>
      <c r="H349" s="323"/>
      <c r="I349" s="363">
        <f t="shared" si="222"/>
        <v>138071.9</v>
      </c>
      <c r="J349" s="364">
        <f t="shared" si="223"/>
        <v>1380.7190000000001</v>
      </c>
      <c r="K349" s="365">
        <f t="shared" si="224"/>
        <v>162253.45900000003</v>
      </c>
      <c r="L349" s="329"/>
      <c r="M349" s="356">
        <f t="shared" si="225"/>
        <v>32450692</v>
      </c>
      <c r="N349" s="356">
        <f t="shared" si="226"/>
        <v>1622534.6</v>
      </c>
      <c r="O349" s="357">
        <f t="shared" si="227"/>
        <v>504148672.80000001</v>
      </c>
      <c r="P349" s="358">
        <f t="shared" si="228"/>
        <v>67219.823040000003</v>
      </c>
      <c r="Q349" s="359">
        <f t="shared" si="229"/>
        <v>311</v>
      </c>
      <c r="R349" s="360">
        <f t="shared" si="230"/>
        <v>0.24</v>
      </c>
      <c r="S349" s="361">
        <f t="shared" si="231"/>
        <v>331</v>
      </c>
      <c r="T349" s="362">
        <f t="shared" si="232"/>
        <v>0.26</v>
      </c>
      <c r="U349" s="331"/>
      <c r="V349" s="352">
        <f t="shared" si="233"/>
        <v>18334640.870000001</v>
      </c>
      <c r="W349" s="353">
        <f t="shared" si="234"/>
        <v>522483313.67000002</v>
      </c>
      <c r="X349" s="354">
        <f t="shared" si="235"/>
        <v>0.04</v>
      </c>
      <c r="Y349" s="355">
        <f t="shared" si="236"/>
        <v>2444.62</v>
      </c>
      <c r="Z349" s="333"/>
      <c r="AA349" s="348">
        <f t="shared" si="237"/>
        <v>-522475813.67000002</v>
      </c>
      <c r="AB349" s="349">
        <f t="shared" si="238"/>
        <v>69664.44</v>
      </c>
      <c r="AC349" s="350">
        <f t="shared" si="239"/>
        <v>0</v>
      </c>
      <c r="AD349" s="351">
        <f t="shared" si="240"/>
        <v>0</v>
      </c>
      <c r="AE349" s="174">
        <v>333</v>
      </c>
    </row>
    <row r="350" spans="1:31" ht="15">
      <c r="A350" s="173">
        <v>334</v>
      </c>
      <c r="B350" s="369">
        <f t="shared" si="217"/>
        <v>0</v>
      </c>
      <c r="C350" s="368">
        <f t="shared" si="218"/>
        <v>20</v>
      </c>
      <c r="D350" s="323"/>
      <c r="E350" s="366">
        <f t="shared" si="219"/>
        <v>0</v>
      </c>
      <c r="F350" s="367">
        <f t="shared" si="220"/>
        <v>4</v>
      </c>
      <c r="G350" s="368">
        <f t="shared" si="221"/>
        <v>1293</v>
      </c>
      <c r="H350" s="323"/>
      <c r="I350" s="363">
        <f t="shared" si="222"/>
        <v>138661.9</v>
      </c>
      <c r="J350" s="364">
        <f t="shared" si="223"/>
        <v>1386.6189999999999</v>
      </c>
      <c r="K350" s="365">
        <f t="shared" si="224"/>
        <v>163640.07800000004</v>
      </c>
      <c r="L350" s="329"/>
      <c r="M350" s="356">
        <f t="shared" si="225"/>
        <v>32728016</v>
      </c>
      <c r="N350" s="356">
        <f t="shared" si="226"/>
        <v>1636400.8</v>
      </c>
      <c r="O350" s="357">
        <f t="shared" si="227"/>
        <v>510638811.19999999</v>
      </c>
      <c r="P350" s="358">
        <f t="shared" si="228"/>
        <v>68085.174826666669</v>
      </c>
      <c r="Q350" s="359">
        <f t="shared" si="229"/>
        <v>312</v>
      </c>
      <c r="R350" s="360">
        <f t="shared" si="230"/>
        <v>0.24</v>
      </c>
      <c r="S350" s="361">
        <f t="shared" si="231"/>
        <v>332</v>
      </c>
      <c r="T350" s="362">
        <f t="shared" si="232"/>
        <v>0.26</v>
      </c>
      <c r="U350" s="331"/>
      <c r="V350" s="352">
        <f t="shared" si="233"/>
        <v>18491328.809999999</v>
      </c>
      <c r="W350" s="353">
        <f t="shared" si="234"/>
        <v>529130140.00999999</v>
      </c>
      <c r="X350" s="354">
        <f t="shared" si="235"/>
        <v>0.04</v>
      </c>
      <c r="Y350" s="355">
        <f t="shared" si="236"/>
        <v>2465.5100000000002</v>
      </c>
      <c r="Z350" s="333"/>
      <c r="AA350" s="348">
        <f t="shared" si="237"/>
        <v>-529122640.00999999</v>
      </c>
      <c r="AB350" s="349">
        <f t="shared" si="238"/>
        <v>70550.69</v>
      </c>
      <c r="AC350" s="350">
        <f t="shared" si="239"/>
        <v>0</v>
      </c>
      <c r="AD350" s="351">
        <f t="shared" si="240"/>
        <v>0</v>
      </c>
      <c r="AE350" s="174">
        <v>334</v>
      </c>
    </row>
    <row r="351" spans="1:31" ht="15">
      <c r="A351" s="173">
        <v>335</v>
      </c>
      <c r="B351" s="369">
        <f t="shared" si="217"/>
        <v>0</v>
      </c>
      <c r="C351" s="368">
        <f t="shared" si="218"/>
        <v>20</v>
      </c>
      <c r="D351" s="323"/>
      <c r="E351" s="366">
        <f t="shared" si="219"/>
        <v>0</v>
      </c>
      <c r="F351" s="367">
        <f t="shared" si="220"/>
        <v>4</v>
      </c>
      <c r="G351" s="368">
        <f t="shared" si="221"/>
        <v>1297</v>
      </c>
      <c r="H351" s="323"/>
      <c r="I351" s="363">
        <f t="shared" si="222"/>
        <v>139251.9</v>
      </c>
      <c r="J351" s="364">
        <f t="shared" si="223"/>
        <v>1392.519</v>
      </c>
      <c r="K351" s="365">
        <f t="shared" si="224"/>
        <v>165032.59700000004</v>
      </c>
      <c r="L351" s="329"/>
      <c r="M351" s="356">
        <f t="shared" si="225"/>
        <v>33006520</v>
      </c>
      <c r="N351" s="356">
        <f t="shared" si="226"/>
        <v>1650326</v>
      </c>
      <c r="O351" s="357">
        <f t="shared" si="227"/>
        <v>517184414.39999998</v>
      </c>
      <c r="P351" s="358">
        <f t="shared" si="228"/>
        <v>68957.921919999993</v>
      </c>
      <c r="Q351" s="359">
        <f t="shared" si="229"/>
        <v>313</v>
      </c>
      <c r="R351" s="360">
        <f t="shared" si="230"/>
        <v>0.24</v>
      </c>
      <c r="S351" s="361">
        <f t="shared" si="231"/>
        <v>333</v>
      </c>
      <c r="T351" s="362">
        <f t="shared" si="232"/>
        <v>0.26</v>
      </c>
      <c r="U351" s="331"/>
      <c r="V351" s="352">
        <f t="shared" si="233"/>
        <v>18648683.460000001</v>
      </c>
      <c r="W351" s="353">
        <f t="shared" si="234"/>
        <v>535833097.86000001</v>
      </c>
      <c r="X351" s="354">
        <f t="shared" si="235"/>
        <v>0.04</v>
      </c>
      <c r="Y351" s="355">
        <f t="shared" si="236"/>
        <v>2486.4899999999998</v>
      </c>
      <c r="Z351" s="333"/>
      <c r="AA351" s="348">
        <f t="shared" si="237"/>
        <v>-535825597.86000001</v>
      </c>
      <c r="AB351" s="349">
        <f t="shared" si="238"/>
        <v>71444.41</v>
      </c>
      <c r="AC351" s="350">
        <f t="shared" si="239"/>
        <v>0</v>
      </c>
      <c r="AD351" s="351">
        <f t="shared" si="240"/>
        <v>0</v>
      </c>
      <c r="AE351" s="174">
        <v>335</v>
      </c>
    </row>
    <row r="352" spans="1:31" ht="15">
      <c r="A352" s="173">
        <v>336</v>
      </c>
      <c r="B352" s="369">
        <f t="shared" si="217"/>
        <v>0</v>
      </c>
      <c r="C352" s="368">
        <f t="shared" si="218"/>
        <v>20</v>
      </c>
      <c r="D352" s="323"/>
      <c r="E352" s="366">
        <f t="shared" si="219"/>
        <v>0</v>
      </c>
      <c r="F352" s="367">
        <f t="shared" si="220"/>
        <v>4</v>
      </c>
      <c r="G352" s="368">
        <f t="shared" si="221"/>
        <v>1301</v>
      </c>
      <c r="H352" s="323"/>
      <c r="I352" s="363">
        <f t="shared" si="222"/>
        <v>139841.9</v>
      </c>
      <c r="J352" s="364">
        <f t="shared" si="223"/>
        <v>1398.4190000000001</v>
      </c>
      <c r="K352" s="365">
        <f t="shared" si="224"/>
        <v>166431.01600000003</v>
      </c>
      <c r="L352" s="329"/>
      <c r="M352" s="356">
        <f t="shared" si="225"/>
        <v>33286204</v>
      </c>
      <c r="N352" s="356">
        <f t="shared" si="226"/>
        <v>1664310.2</v>
      </c>
      <c r="O352" s="357">
        <f t="shared" si="227"/>
        <v>523785718.39999998</v>
      </c>
      <c r="P352" s="358">
        <f t="shared" si="228"/>
        <v>69838.095786666658</v>
      </c>
      <c r="Q352" s="359">
        <f t="shared" si="229"/>
        <v>315</v>
      </c>
      <c r="R352" s="360">
        <f t="shared" si="230"/>
        <v>0.24</v>
      </c>
      <c r="S352" s="361">
        <f t="shared" si="231"/>
        <v>335</v>
      </c>
      <c r="T352" s="362">
        <f t="shared" si="232"/>
        <v>0.26</v>
      </c>
      <c r="U352" s="331"/>
      <c r="V352" s="352">
        <f t="shared" si="233"/>
        <v>18806704.809999999</v>
      </c>
      <c r="W352" s="353">
        <f t="shared" si="234"/>
        <v>542592423.21000004</v>
      </c>
      <c r="X352" s="354">
        <f t="shared" si="235"/>
        <v>0.04</v>
      </c>
      <c r="Y352" s="355">
        <f t="shared" si="236"/>
        <v>2507.56</v>
      </c>
      <c r="Z352" s="333"/>
      <c r="AA352" s="348">
        <f t="shared" si="237"/>
        <v>-542584923.21000004</v>
      </c>
      <c r="AB352" s="349">
        <f t="shared" si="238"/>
        <v>72345.66</v>
      </c>
      <c r="AC352" s="350">
        <f t="shared" si="239"/>
        <v>0</v>
      </c>
      <c r="AD352" s="351">
        <f t="shared" si="240"/>
        <v>0</v>
      </c>
      <c r="AE352" s="174">
        <v>336</v>
      </c>
    </row>
    <row r="353" spans="1:31" ht="15">
      <c r="A353" s="173">
        <v>337</v>
      </c>
      <c r="B353" s="369">
        <f t="shared" si="217"/>
        <v>0</v>
      </c>
      <c r="C353" s="368">
        <f t="shared" si="218"/>
        <v>20</v>
      </c>
      <c r="D353" s="323"/>
      <c r="E353" s="366">
        <f t="shared" si="219"/>
        <v>0</v>
      </c>
      <c r="F353" s="367">
        <f t="shared" si="220"/>
        <v>4</v>
      </c>
      <c r="G353" s="368">
        <f t="shared" si="221"/>
        <v>1305</v>
      </c>
      <c r="H353" s="323"/>
      <c r="I353" s="363">
        <f t="shared" si="222"/>
        <v>140431.9</v>
      </c>
      <c r="J353" s="364">
        <f t="shared" si="223"/>
        <v>1404.319</v>
      </c>
      <c r="K353" s="365">
        <f t="shared" si="224"/>
        <v>167835.33500000002</v>
      </c>
      <c r="L353" s="329"/>
      <c r="M353" s="356">
        <f t="shared" si="225"/>
        <v>33567068</v>
      </c>
      <c r="N353" s="356">
        <f t="shared" si="226"/>
        <v>1678353.4</v>
      </c>
      <c r="O353" s="357">
        <f t="shared" si="227"/>
        <v>530442959.19999999</v>
      </c>
      <c r="P353" s="358">
        <f t="shared" si="228"/>
        <v>70725.727893333329</v>
      </c>
      <c r="Q353" s="359">
        <f t="shared" si="229"/>
        <v>316</v>
      </c>
      <c r="R353" s="360">
        <f t="shared" si="230"/>
        <v>0.24</v>
      </c>
      <c r="S353" s="361">
        <f t="shared" si="231"/>
        <v>336</v>
      </c>
      <c r="T353" s="362">
        <f t="shared" si="232"/>
        <v>0.26</v>
      </c>
      <c r="U353" s="331"/>
      <c r="V353" s="352">
        <f t="shared" si="233"/>
        <v>18965392.859999999</v>
      </c>
      <c r="W353" s="353">
        <f t="shared" si="234"/>
        <v>549408352.05999994</v>
      </c>
      <c r="X353" s="354">
        <f t="shared" si="235"/>
        <v>0.04</v>
      </c>
      <c r="Y353" s="355">
        <f t="shared" si="236"/>
        <v>2528.7199999999998</v>
      </c>
      <c r="Z353" s="333"/>
      <c r="AA353" s="348">
        <f t="shared" si="237"/>
        <v>-549400852.05999994</v>
      </c>
      <c r="AB353" s="349">
        <f t="shared" si="238"/>
        <v>73254.45</v>
      </c>
      <c r="AC353" s="350">
        <f t="shared" si="239"/>
        <v>0</v>
      </c>
      <c r="AD353" s="351">
        <f t="shared" si="240"/>
        <v>0</v>
      </c>
      <c r="AE353" s="174">
        <v>337</v>
      </c>
    </row>
    <row r="354" spans="1:31" ht="15">
      <c r="A354" s="173">
        <v>338</v>
      </c>
      <c r="B354" s="369">
        <f t="shared" si="217"/>
        <v>0</v>
      </c>
      <c r="C354" s="368">
        <f t="shared" si="218"/>
        <v>20</v>
      </c>
      <c r="D354" s="323"/>
      <c r="E354" s="366">
        <f t="shared" si="219"/>
        <v>0</v>
      </c>
      <c r="F354" s="367">
        <f t="shared" si="220"/>
        <v>4</v>
      </c>
      <c r="G354" s="368">
        <f t="shared" si="221"/>
        <v>1309</v>
      </c>
      <c r="H354" s="323"/>
      <c r="I354" s="363">
        <f t="shared" si="222"/>
        <v>141021.9</v>
      </c>
      <c r="J354" s="364">
        <f t="shared" si="223"/>
        <v>1410.2190000000001</v>
      </c>
      <c r="K354" s="365">
        <f t="shared" si="224"/>
        <v>169245.55400000003</v>
      </c>
      <c r="L354" s="329"/>
      <c r="M354" s="356">
        <f t="shared" si="225"/>
        <v>33849110</v>
      </c>
      <c r="N354" s="356">
        <f t="shared" si="226"/>
        <v>1692455.5</v>
      </c>
      <c r="O354" s="357">
        <f t="shared" si="227"/>
        <v>537156372.79999995</v>
      </c>
      <c r="P354" s="358">
        <f t="shared" si="228"/>
        <v>71620.84970666666</v>
      </c>
      <c r="Q354" s="359">
        <f t="shared" si="229"/>
        <v>317</v>
      </c>
      <c r="R354" s="360">
        <f t="shared" si="230"/>
        <v>0.24</v>
      </c>
      <c r="S354" s="361">
        <f t="shared" si="231"/>
        <v>337</v>
      </c>
      <c r="T354" s="362">
        <f t="shared" si="232"/>
        <v>0.26</v>
      </c>
      <c r="U354" s="331"/>
      <c r="V354" s="352">
        <f t="shared" si="233"/>
        <v>19124747.600000001</v>
      </c>
      <c r="W354" s="353">
        <f t="shared" si="234"/>
        <v>556281120.39999998</v>
      </c>
      <c r="X354" s="354">
        <f t="shared" si="235"/>
        <v>0.04</v>
      </c>
      <c r="Y354" s="355">
        <f t="shared" si="236"/>
        <v>2549.9699999999998</v>
      </c>
      <c r="Z354" s="333"/>
      <c r="AA354" s="348">
        <f t="shared" si="237"/>
        <v>-556273620.39999998</v>
      </c>
      <c r="AB354" s="349">
        <f t="shared" si="238"/>
        <v>74170.820000000007</v>
      </c>
      <c r="AC354" s="350">
        <f t="shared" si="239"/>
        <v>0</v>
      </c>
      <c r="AD354" s="351">
        <f t="shared" si="240"/>
        <v>0</v>
      </c>
      <c r="AE354" s="174">
        <v>338</v>
      </c>
    </row>
    <row r="355" spans="1:31" ht="15">
      <c r="A355" s="173">
        <v>339</v>
      </c>
      <c r="B355" s="369">
        <f t="shared" si="217"/>
        <v>0</v>
      </c>
      <c r="C355" s="368">
        <f t="shared" si="218"/>
        <v>20</v>
      </c>
      <c r="D355" s="323"/>
      <c r="E355" s="366">
        <f t="shared" si="219"/>
        <v>0</v>
      </c>
      <c r="F355" s="367">
        <f t="shared" si="220"/>
        <v>4</v>
      </c>
      <c r="G355" s="368">
        <f t="shared" si="221"/>
        <v>1313</v>
      </c>
      <c r="H355" s="323"/>
      <c r="I355" s="363">
        <f t="shared" si="222"/>
        <v>141611.9</v>
      </c>
      <c r="J355" s="364">
        <f t="shared" si="223"/>
        <v>1416.1189999999999</v>
      </c>
      <c r="K355" s="365">
        <f t="shared" si="224"/>
        <v>170661.67300000004</v>
      </c>
      <c r="L355" s="329"/>
      <c r="M355" s="356">
        <f t="shared" si="225"/>
        <v>34132334</v>
      </c>
      <c r="N355" s="356">
        <f t="shared" si="226"/>
        <v>1706616.7</v>
      </c>
      <c r="O355" s="357">
        <f t="shared" si="227"/>
        <v>543926194.79999995</v>
      </c>
      <c r="P355" s="358">
        <f t="shared" si="228"/>
        <v>72523.492639999997</v>
      </c>
      <c r="Q355" s="359">
        <f t="shared" si="229"/>
        <v>319</v>
      </c>
      <c r="R355" s="360">
        <f t="shared" si="230"/>
        <v>0.24</v>
      </c>
      <c r="S355" s="361">
        <f t="shared" si="231"/>
        <v>339</v>
      </c>
      <c r="T355" s="362">
        <f t="shared" si="232"/>
        <v>0.26</v>
      </c>
      <c r="U355" s="331"/>
      <c r="V355" s="352">
        <f t="shared" si="233"/>
        <v>19284769.050000001</v>
      </c>
      <c r="W355" s="353">
        <f t="shared" si="234"/>
        <v>563210963.85000002</v>
      </c>
      <c r="X355" s="354">
        <f t="shared" si="235"/>
        <v>0.04</v>
      </c>
      <c r="Y355" s="355">
        <f t="shared" si="236"/>
        <v>2571.3000000000002</v>
      </c>
      <c r="Z355" s="333"/>
      <c r="AA355" s="348">
        <f t="shared" si="237"/>
        <v>-563203463.85000002</v>
      </c>
      <c r="AB355" s="349">
        <f t="shared" si="238"/>
        <v>75094.8</v>
      </c>
      <c r="AC355" s="350">
        <f t="shared" si="239"/>
        <v>0</v>
      </c>
      <c r="AD355" s="351">
        <f t="shared" si="240"/>
        <v>0</v>
      </c>
      <c r="AE355" s="174">
        <v>339</v>
      </c>
    </row>
    <row r="356" spans="1:31" ht="15">
      <c r="A356" s="173">
        <v>340</v>
      </c>
      <c r="B356" s="369">
        <f t="shared" si="217"/>
        <v>0</v>
      </c>
      <c r="C356" s="368">
        <f t="shared" si="218"/>
        <v>20</v>
      </c>
      <c r="D356" s="323"/>
      <c r="E356" s="366">
        <f t="shared" si="219"/>
        <v>0</v>
      </c>
      <c r="F356" s="367">
        <f t="shared" si="220"/>
        <v>4</v>
      </c>
      <c r="G356" s="368">
        <f t="shared" si="221"/>
        <v>1317</v>
      </c>
      <c r="H356" s="323"/>
      <c r="I356" s="363">
        <f t="shared" si="222"/>
        <v>142201.9</v>
      </c>
      <c r="J356" s="364">
        <f t="shared" si="223"/>
        <v>1422.019</v>
      </c>
      <c r="K356" s="365">
        <f t="shared" si="224"/>
        <v>172083.69200000004</v>
      </c>
      <c r="L356" s="329"/>
      <c r="M356" s="356">
        <f t="shared" si="225"/>
        <v>34416738</v>
      </c>
      <c r="N356" s="356">
        <f t="shared" si="226"/>
        <v>1720836.9</v>
      </c>
      <c r="O356" s="357">
        <f t="shared" si="227"/>
        <v>550752661.60000002</v>
      </c>
      <c r="P356" s="358">
        <f t="shared" si="228"/>
        <v>73433.688213333342</v>
      </c>
      <c r="Q356" s="359">
        <f t="shared" si="229"/>
        <v>320</v>
      </c>
      <c r="R356" s="360">
        <f t="shared" si="230"/>
        <v>0.24</v>
      </c>
      <c r="S356" s="361">
        <f t="shared" si="231"/>
        <v>340</v>
      </c>
      <c r="T356" s="362">
        <f t="shared" si="232"/>
        <v>0.26</v>
      </c>
      <c r="U356" s="331"/>
      <c r="V356" s="352">
        <f t="shared" si="233"/>
        <v>19445457.199999999</v>
      </c>
      <c r="W356" s="353">
        <f t="shared" si="234"/>
        <v>570198118.79999995</v>
      </c>
      <c r="X356" s="354">
        <f t="shared" si="235"/>
        <v>0.04</v>
      </c>
      <c r="Y356" s="355">
        <f t="shared" si="236"/>
        <v>2592.73</v>
      </c>
      <c r="Z356" s="333"/>
      <c r="AA356" s="348">
        <f t="shared" si="237"/>
        <v>-570190618.79999995</v>
      </c>
      <c r="AB356" s="349">
        <f t="shared" si="238"/>
        <v>76026.42</v>
      </c>
      <c r="AC356" s="350">
        <f t="shared" si="239"/>
        <v>0</v>
      </c>
      <c r="AD356" s="351">
        <f t="shared" si="240"/>
        <v>0</v>
      </c>
      <c r="AE356" s="174">
        <v>340</v>
      </c>
    </row>
    <row r="357" spans="1:31" ht="15">
      <c r="A357" s="173">
        <v>341</v>
      </c>
      <c r="B357" s="369">
        <f t="shared" si="217"/>
        <v>0</v>
      </c>
      <c r="C357" s="368">
        <f t="shared" si="218"/>
        <v>20</v>
      </c>
      <c r="D357" s="323"/>
      <c r="E357" s="366">
        <f t="shared" si="219"/>
        <v>0</v>
      </c>
      <c r="F357" s="367">
        <f t="shared" si="220"/>
        <v>4</v>
      </c>
      <c r="G357" s="368">
        <f t="shared" si="221"/>
        <v>1321</v>
      </c>
      <c r="H357" s="323"/>
      <c r="I357" s="363">
        <f t="shared" si="222"/>
        <v>142791.9</v>
      </c>
      <c r="J357" s="364">
        <f t="shared" si="223"/>
        <v>1427.9190000000001</v>
      </c>
      <c r="K357" s="365">
        <f t="shared" si="224"/>
        <v>173511.61100000003</v>
      </c>
      <c r="L357" s="329"/>
      <c r="M357" s="356">
        <f t="shared" si="225"/>
        <v>34702322</v>
      </c>
      <c r="N357" s="356">
        <f t="shared" si="226"/>
        <v>1735116.1</v>
      </c>
      <c r="O357" s="357">
        <f t="shared" si="227"/>
        <v>557636009.20000005</v>
      </c>
      <c r="P357" s="358">
        <f t="shared" si="228"/>
        <v>74351.467893333334</v>
      </c>
      <c r="Q357" s="359">
        <f t="shared" si="229"/>
        <v>321</v>
      </c>
      <c r="R357" s="360">
        <f t="shared" si="230"/>
        <v>0.24</v>
      </c>
      <c r="S357" s="361">
        <f t="shared" si="231"/>
        <v>341</v>
      </c>
      <c r="T357" s="362">
        <f t="shared" si="232"/>
        <v>0.26</v>
      </c>
      <c r="U357" s="331"/>
      <c r="V357" s="352">
        <f t="shared" si="233"/>
        <v>19606812.039999999</v>
      </c>
      <c r="W357" s="353">
        <f t="shared" si="234"/>
        <v>577242821.24000001</v>
      </c>
      <c r="X357" s="354">
        <f t="shared" si="235"/>
        <v>0.04</v>
      </c>
      <c r="Y357" s="355">
        <f t="shared" si="236"/>
        <v>2614.2399999999998</v>
      </c>
      <c r="Z357" s="333"/>
      <c r="AA357" s="348">
        <f t="shared" si="237"/>
        <v>-577235321.24000001</v>
      </c>
      <c r="AB357" s="349">
        <f t="shared" si="238"/>
        <v>76965.710000000006</v>
      </c>
      <c r="AC357" s="350">
        <f t="shared" si="239"/>
        <v>0</v>
      </c>
      <c r="AD357" s="351">
        <f t="shared" si="240"/>
        <v>0</v>
      </c>
      <c r="AE357" s="174">
        <v>341</v>
      </c>
    </row>
    <row r="358" spans="1:31" ht="15">
      <c r="A358" s="173">
        <v>342</v>
      </c>
      <c r="B358" s="369">
        <f t="shared" si="217"/>
        <v>0</v>
      </c>
      <c r="C358" s="368">
        <f t="shared" si="218"/>
        <v>20</v>
      </c>
      <c r="D358" s="323"/>
      <c r="E358" s="366">
        <f t="shared" si="219"/>
        <v>0</v>
      </c>
      <c r="F358" s="367">
        <f t="shared" si="220"/>
        <v>4</v>
      </c>
      <c r="G358" s="368">
        <f t="shared" si="221"/>
        <v>1325</v>
      </c>
      <c r="H358" s="323"/>
      <c r="I358" s="363">
        <f t="shared" si="222"/>
        <v>143381.9</v>
      </c>
      <c r="J358" s="364">
        <f t="shared" si="223"/>
        <v>1433.819</v>
      </c>
      <c r="K358" s="365">
        <f t="shared" si="224"/>
        <v>174945.43000000002</v>
      </c>
      <c r="L358" s="329"/>
      <c r="M358" s="356">
        <f t="shared" si="225"/>
        <v>34989086</v>
      </c>
      <c r="N358" s="356">
        <f t="shared" si="226"/>
        <v>1749454.3</v>
      </c>
      <c r="O358" s="357">
        <f t="shared" si="227"/>
        <v>564576473.60000002</v>
      </c>
      <c r="P358" s="358">
        <f t="shared" si="228"/>
        <v>75276.86314666667</v>
      </c>
      <c r="Q358" s="359">
        <f t="shared" si="229"/>
        <v>323</v>
      </c>
      <c r="R358" s="360">
        <f t="shared" si="230"/>
        <v>0.24</v>
      </c>
      <c r="S358" s="361">
        <f t="shared" si="231"/>
        <v>343</v>
      </c>
      <c r="T358" s="362">
        <f t="shared" si="232"/>
        <v>0.26</v>
      </c>
      <c r="U358" s="331"/>
      <c r="V358" s="352">
        <f t="shared" si="233"/>
        <v>19768833.59</v>
      </c>
      <c r="W358" s="353">
        <f t="shared" si="234"/>
        <v>584345307.19000006</v>
      </c>
      <c r="X358" s="354">
        <f t="shared" si="235"/>
        <v>0.04</v>
      </c>
      <c r="Y358" s="355">
        <f t="shared" si="236"/>
        <v>2635.84</v>
      </c>
      <c r="Z358" s="333"/>
      <c r="AA358" s="348">
        <f t="shared" si="237"/>
        <v>-584337807.19000006</v>
      </c>
      <c r="AB358" s="349">
        <f t="shared" si="238"/>
        <v>77912.710000000006</v>
      </c>
      <c r="AC358" s="350">
        <f t="shared" si="239"/>
        <v>0</v>
      </c>
      <c r="AD358" s="351">
        <f t="shared" si="240"/>
        <v>0</v>
      </c>
      <c r="AE358" s="174">
        <v>342</v>
      </c>
    </row>
    <row r="359" spans="1:31" ht="15">
      <c r="A359" s="173">
        <v>343</v>
      </c>
      <c r="B359" s="369">
        <f t="shared" si="217"/>
        <v>0</v>
      </c>
      <c r="C359" s="368">
        <f t="shared" si="218"/>
        <v>20</v>
      </c>
      <c r="D359" s="323"/>
      <c r="E359" s="366">
        <f t="shared" si="219"/>
        <v>0</v>
      </c>
      <c r="F359" s="367">
        <f t="shared" si="220"/>
        <v>4</v>
      </c>
      <c r="G359" s="368">
        <f t="shared" si="221"/>
        <v>1329</v>
      </c>
      <c r="H359" s="323"/>
      <c r="I359" s="363">
        <f t="shared" si="222"/>
        <v>143971.9</v>
      </c>
      <c r="J359" s="364">
        <f t="shared" si="223"/>
        <v>1439.7190000000001</v>
      </c>
      <c r="K359" s="365">
        <f t="shared" si="224"/>
        <v>176385.14900000003</v>
      </c>
      <c r="L359" s="329"/>
      <c r="M359" s="356">
        <f t="shared" si="225"/>
        <v>35277030</v>
      </c>
      <c r="N359" s="356">
        <f t="shared" si="226"/>
        <v>1763851.5</v>
      </c>
      <c r="O359" s="357">
        <f t="shared" si="227"/>
        <v>571574290.79999995</v>
      </c>
      <c r="P359" s="358">
        <f t="shared" si="228"/>
        <v>76209.905439999988</v>
      </c>
      <c r="Q359" s="359">
        <f t="shared" si="229"/>
        <v>324</v>
      </c>
      <c r="R359" s="360">
        <f t="shared" si="230"/>
        <v>0.24</v>
      </c>
      <c r="S359" s="361">
        <f t="shared" si="231"/>
        <v>344</v>
      </c>
      <c r="T359" s="362">
        <f t="shared" si="232"/>
        <v>0.26</v>
      </c>
      <c r="U359" s="331"/>
      <c r="V359" s="352">
        <f t="shared" si="233"/>
        <v>19931521.84</v>
      </c>
      <c r="W359" s="353">
        <f t="shared" si="234"/>
        <v>591505812.63999999</v>
      </c>
      <c r="X359" s="354">
        <f t="shared" si="235"/>
        <v>0.03</v>
      </c>
      <c r="Y359" s="355">
        <f t="shared" si="236"/>
        <v>2657.54</v>
      </c>
      <c r="Z359" s="333"/>
      <c r="AA359" s="348">
        <f t="shared" si="237"/>
        <v>-591498312.63999999</v>
      </c>
      <c r="AB359" s="349">
        <f t="shared" si="238"/>
        <v>78867.44</v>
      </c>
      <c r="AC359" s="350">
        <f t="shared" si="239"/>
        <v>0</v>
      </c>
      <c r="AD359" s="351">
        <f t="shared" si="240"/>
        <v>0</v>
      </c>
      <c r="AE359" s="174">
        <v>343</v>
      </c>
    </row>
    <row r="360" spans="1:31" ht="15">
      <c r="A360" s="173">
        <v>344</v>
      </c>
      <c r="B360" s="369">
        <f t="shared" si="217"/>
        <v>0</v>
      </c>
      <c r="C360" s="368">
        <f t="shared" si="218"/>
        <v>20</v>
      </c>
      <c r="D360" s="323"/>
      <c r="E360" s="366">
        <f t="shared" si="219"/>
        <v>0</v>
      </c>
      <c r="F360" s="367">
        <f t="shared" si="220"/>
        <v>4</v>
      </c>
      <c r="G360" s="368">
        <f t="shared" si="221"/>
        <v>1333</v>
      </c>
      <c r="H360" s="323"/>
      <c r="I360" s="363">
        <f t="shared" si="222"/>
        <v>144561.9</v>
      </c>
      <c r="J360" s="364">
        <f t="shared" si="223"/>
        <v>1445.6189999999999</v>
      </c>
      <c r="K360" s="365">
        <f t="shared" si="224"/>
        <v>177830.76800000004</v>
      </c>
      <c r="L360" s="329"/>
      <c r="M360" s="356">
        <f t="shared" si="225"/>
        <v>35566154</v>
      </c>
      <c r="N360" s="356">
        <f t="shared" si="226"/>
        <v>1778307.7</v>
      </c>
      <c r="O360" s="357">
        <f t="shared" si="227"/>
        <v>578629696.79999995</v>
      </c>
      <c r="P360" s="358">
        <f t="shared" si="228"/>
        <v>77150.626239999998</v>
      </c>
      <c r="Q360" s="359">
        <f t="shared" si="229"/>
        <v>325</v>
      </c>
      <c r="R360" s="360">
        <f t="shared" si="230"/>
        <v>0.24</v>
      </c>
      <c r="S360" s="361">
        <f t="shared" si="231"/>
        <v>345</v>
      </c>
      <c r="T360" s="362">
        <f t="shared" si="232"/>
        <v>0.26</v>
      </c>
      <c r="U360" s="331"/>
      <c r="V360" s="352">
        <f t="shared" si="233"/>
        <v>20094876.780000001</v>
      </c>
      <c r="W360" s="353">
        <f t="shared" si="234"/>
        <v>598724573.58000004</v>
      </c>
      <c r="X360" s="354">
        <f t="shared" si="235"/>
        <v>0.03</v>
      </c>
      <c r="Y360" s="355">
        <f t="shared" si="236"/>
        <v>2679.32</v>
      </c>
      <c r="Z360" s="333"/>
      <c r="AA360" s="348">
        <f t="shared" si="237"/>
        <v>-598717073.58000004</v>
      </c>
      <c r="AB360" s="349">
        <f t="shared" si="238"/>
        <v>79829.94</v>
      </c>
      <c r="AC360" s="350">
        <f t="shared" si="239"/>
        <v>0</v>
      </c>
      <c r="AD360" s="351">
        <f t="shared" si="240"/>
        <v>0</v>
      </c>
      <c r="AE360" s="174">
        <v>344</v>
      </c>
    </row>
    <row r="361" spans="1:31" ht="15">
      <c r="A361" s="173">
        <v>345</v>
      </c>
      <c r="B361" s="369">
        <f t="shared" si="217"/>
        <v>0</v>
      </c>
      <c r="C361" s="368">
        <f t="shared" si="218"/>
        <v>20</v>
      </c>
      <c r="D361" s="323"/>
      <c r="E361" s="366">
        <f t="shared" si="219"/>
        <v>0</v>
      </c>
      <c r="F361" s="367">
        <f t="shared" si="220"/>
        <v>4</v>
      </c>
      <c r="G361" s="368">
        <f t="shared" si="221"/>
        <v>1337</v>
      </c>
      <c r="H361" s="323"/>
      <c r="I361" s="363">
        <f t="shared" si="222"/>
        <v>145151.9</v>
      </c>
      <c r="J361" s="364">
        <f t="shared" si="223"/>
        <v>1451.519</v>
      </c>
      <c r="K361" s="365">
        <f t="shared" si="224"/>
        <v>179282.28700000004</v>
      </c>
      <c r="L361" s="329"/>
      <c r="M361" s="356">
        <f t="shared" si="225"/>
        <v>35856458</v>
      </c>
      <c r="N361" s="356">
        <f t="shared" si="226"/>
        <v>1792822.9</v>
      </c>
      <c r="O361" s="357">
        <f t="shared" si="227"/>
        <v>585742927.60000002</v>
      </c>
      <c r="P361" s="358">
        <f t="shared" si="228"/>
        <v>78099.057013333339</v>
      </c>
      <c r="Q361" s="359">
        <f t="shared" si="229"/>
        <v>327</v>
      </c>
      <c r="R361" s="360">
        <f t="shared" si="230"/>
        <v>0.24</v>
      </c>
      <c r="S361" s="361">
        <f t="shared" si="231"/>
        <v>347</v>
      </c>
      <c r="T361" s="362">
        <f t="shared" si="232"/>
        <v>0.26</v>
      </c>
      <c r="U361" s="331"/>
      <c r="V361" s="352">
        <f t="shared" si="233"/>
        <v>20258898.43</v>
      </c>
      <c r="W361" s="353">
        <f t="shared" si="234"/>
        <v>606001826.02999997</v>
      </c>
      <c r="X361" s="354">
        <f t="shared" si="235"/>
        <v>0.03</v>
      </c>
      <c r="Y361" s="355">
        <f t="shared" si="236"/>
        <v>2701.19</v>
      </c>
      <c r="Z361" s="333"/>
      <c r="AA361" s="348">
        <f t="shared" si="237"/>
        <v>-605994326.02999997</v>
      </c>
      <c r="AB361" s="349">
        <f t="shared" si="238"/>
        <v>80800.240000000005</v>
      </c>
      <c r="AC361" s="350">
        <f t="shared" si="239"/>
        <v>0</v>
      </c>
      <c r="AD361" s="351">
        <f t="shared" si="240"/>
        <v>0</v>
      </c>
      <c r="AE361" s="174">
        <v>345</v>
      </c>
    </row>
    <row r="362" spans="1:31" ht="15">
      <c r="A362" s="173">
        <v>346</v>
      </c>
      <c r="B362" s="369">
        <f t="shared" si="217"/>
        <v>0</v>
      </c>
      <c r="C362" s="368">
        <f t="shared" si="218"/>
        <v>20</v>
      </c>
      <c r="D362" s="323"/>
      <c r="E362" s="366">
        <f t="shared" si="219"/>
        <v>0</v>
      </c>
      <c r="F362" s="367">
        <f t="shared" si="220"/>
        <v>4</v>
      </c>
      <c r="G362" s="368">
        <f t="shared" si="221"/>
        <v>1341</v>
      </c>
      <c r="H362" s="323"/>
      <c r="I362" s="363">
        <f t="shared" si="222"/>
        <v>145741.9</v>
      </c>
      <c r="J362" s="364">
        <f t="shared" si="223"/>
        <v>1457.4190000000001</v>
      </c>
      <c r="K362" s="365">
        <f t="shared" si="224"/>
        <v>180739.70600000003</v>
      </c>
      <c r="L362" s="329"/>
      <c r="M362" s="356">
        <f t="shared" si="225"/>
        <v>36147942</v>
      </c>
      <c r="N362" s="356">
        <f t="shared" si="226"/>
        <v>1807397.1</v>
      </c>
      <c r="O362" s="357">
        <f t="shared" si="227"/>
        <v>592914219.20000005</v>
      </c>
      <c r="P362" s="358">
        <f t="shared" si="228"/>
        <v>79055.229226666677</v>
      </c>
      <c r="Q362" s="359">
        <f t="shared" si="229"/>
        <v>328</v>
      </c>
      <c r="R362" s="360">
        <f t="shared" si="230"/>
        <v>0.24</v>
      </c>
      <c r="S362" s="361">
        <f t="shared" si="231"/>
        <v>348</v>
      </c>
      <c r="T362" s="362">
        <f t="shared" si="232"/>
        <v>0.26</v>
      </c>
      <c r="U362" s="331"/>
      <c r="V362" s="352">
        <f t="shared" si="233"/>
        <v>20423586.780000001</v>
      </c>
      <c r="W362" s="353">
        <f t="shared" si="234"/>
        <v>613337805.98000002</v>
      </c>
      <c r="X362" s="354">
        <f t="shared" si="235"/>
        <v>0.03</v>
      </c>
      <c r="Y362" s="355">
        <f t="shared" si="236"/>
        <v>2723.14</v>
      </c>
      <c r="Z362" s="333"/>
      <c r="AA362" s="348">
        <f t="shared" si="237"/>
        <v>-613330305.98000002</v>
      </c>
      <c r="AB362" s="349">
        <f t="shared" si="238"/>
        <v>81778.37</v>
      </c>
      <c r="AC362" s="350">
        <f t="shared" si="239"/>
        <v>0</v>
      </c>
      <c r="AD362" s="351">
        <f t="shared" si="240"/>
        <v>0</v>
      </c>
      <c r="AE362" s="174">
        <v>346</v>
      </c>
    </row>
    <row r="363" spans="1:31" ht="15">
      <c r="A363" s="173">
        <v>347</v>
      </c>
      <c r="B363" s="369">
        <f t="shared" si="217"/>
        <v>0</v>
      </c>
      <c r="C363" s="368">
        <f t="shared" si="218"/>
        <v>20</v>
      </c>
      <c r="D363" s="323"/>
      <c r="E363" s="366">
        <f t="shared" si="219"/>
        <v>0</v>
      </c>
      <c r="F363" s="367">
        <f t="shared" si="220"/>
        <v>4</v>
      </c>
      <c r="G363" s="368">
        <f t="shared" si="221"/>
        <v>1345</v>
      </c>
      <c r="H363" s="323"/>
      <c r="I363" s="363">
        <f t="shared" si="222"/>
        <v>146331.9</v>
      </c>
      <c r="J363" s="364">
        <f t="shared" si="223"/>
        <v>1463.319</v>
      </c>
      <c r="K363" s="365">
        <f t="shared" si="224"/>
        <v>182203.02500000002</v>
      </c>
      <c r="L363" s="329"/>
      <c r="M363" s="356">
        <f t="shared" si="225"/>
        <v>36440606</v>
      </c>
      <c r="N363" s="356">
        <f t="shared" si="226"/>
        <v>1822030.3</v>
      </c>
      <c r="O363" s="357">
        <f t="shared" si="227"/>
        <v>600143807.60000002</v>
      </c>
      <c r="P363" s="358">
        <f t="shared" si="228"/>
        <v>80019.174346666667</v>
      </c>
      <c r="Q363" s="359">
        <f t="shared" si="229"/>
        <v>329</v>
      </c>
      <c r="R363" s="360">
        <f t="shared" si="230"/>
        <v>0.24</v>
      </c>
      <c r="S363" s="361">
        <f t="shared" si="231"/>
        <v>349</v>
      </c>
      <c r="T363" s="362">
        <f t="shared" si="232"/>
        <v>0.26</v>
      </c>
      <c r="U363" s="331"/>
      <c r="V363" s="352">
        <f t="shared" si="233"/>
        <v>20588941.829999998</v>
      </c>
      <c r="W363" s="353">
        <f t="shared" si="234"/>
        <v>620732749.42999995</v>
      </c>
      <c r="X363" s="354">
        <f t="shared" si="235"/>
        <v>0.03</v>
      </c>
      <c r="Y363" s="355">
        <f t="shared" si="236"/>
        <v>2745.19</v>
      </c>
      <c r="Z363" s="333"/>
      <c r="AA363" s="348">
        <f t="shared" si="237"/>
        <v>-620725249.42999995</v>
      </c>
      <c r="AB363" s="349">
        <f t="shared" si="238"/>
        <v>82764.37</v>
      </c>
      <c r="AC363" s="350">
        <f t="shared" si="239"/>
        <v>0</v>
      </c>
      <c r="AD363" s="351">
        <f t="shared" si="240"/>
        <v>0</v>
      </c>
      <c r="AE363" s="174">
        <v>347</v>
      </c>
    </row>
    <row r="364" spans="1:31" ht="15">
      <c r="A364" s="173">
        <v>348</v>
      </c>
      <c r="B364" s="369">
        <f t="shared" si="217"/>
        <v>0</v>
      </c>
      <c r="C364" s="368">
        <f t="shared" si="218"/>
        <v>20</v>
      </c>
      <c r="D364" s="323"/>
      <c r="E364" s="366">
        <f t="shared" si="219"/>
        <v>0</v>
      </c>
      <c r="F364" s="367">
        <f t="shared" si="220"/>
        <v>4</v>
      </c>
      <c r="G364" s="368">
        <f t="shared" si="221"/>
        <v>1349</v>
      </c>
      <c r="H364" s="323"/>
      <c r="I364" s="363">
        <f t="shared" si="222"/>
        <v>146921.9</v>
      </c>
      <c r="J364" s="364">
        <f t="shared" si="223"/>
        <v>1469.2190000000001</v>
      </c>
      <c r="K364" s="365">
        <f t="shared" si="224"/>
        <v>183672.24400000004</v>
      </c>
      <c r="L364" s="329"/>
      <c r="M364" s="356">
        <f t="shared" si="225"/>
        <v>36734448</v>
      </c>
      <c r="N364" s="356">
        <f t="shared" si="226"/>
        <v>1836722.4</v>
      </c>
      <c r="O364" s="357">
        <f t="shared" si="227"/>
        <v>607431928.79999995</v>
      </c>
      <c r="P364" s="358">
        <f t="shared" si="228"/>
        <v>80990.923839999989</v>
      </c>
      <c r="Q364" s="359">
        <f t="shared" si="229"/>
        <v>331</v>
      </c>
      <c r="R364" s="360">
        <f t="shared" si="230"/>
        <v>0.25</v>
      </c>
      <c r="S364" s="361">
        <f t="shared" si="231"/>
        <v>351</v>
      </c>
      <c r="T364" s="362">
        <f t="shared" si="232"/>
        <v>0.26</v>
      </c>
      <c r="U364" s="331"/>
      <c r="V364" s="352">
        <f t="shared" si="233"/>
        <v>20754963.57</v>
      </c>
      <c r="W364" s="353">
        <f t="shared" si="234"/>
        <v>628186892.37</v>
      </c>
      <c r="X364" s="354">
        <f t="shared" si="235"/>
        <v>0.03</v>
      </c>
      <c r="Y364" s="355">
        <f t="shared" si="236"/>
        <v>2767.33</v>
      </c>
      <c r="Z364" s="333"/>
      <c r="AA364" s="348">
        <f t="shared" si="237"/>
        <v>-628179392.37</v>
      </c>
      <c r="AB364" s="349">
        <f t="shared" si="238"/>
        <v>83758.25</v>
      </c>
      <c r="AC364" s="350">
        <f t="shared" si="239"/>
        <v>0</v>
      </c>
      <c r="AD364" s="351">
        <f t="shared" si="240"/>
        <v>0</v>
      </c>
      <c r="AE364" s="174">
        <v>348</v>
      </c>
    </row>
    <row r="365" spans="1:31" ht="15">
      <c r="A365" s="173">
        <v>349</v>
      </c>
      <c r="B365" s="369">
        <f t="shared" si="217"/>
        <v>0</v>
      </c>
      <c r="C365" s="368">
        <f t="shared" si="218"/>
        <v>20</v>
      </c>
      <c r="D365" s="323"/>
      <c r="E365" s="366">
        <f t="shared" si="219"/>
        <v>0</v>
      </c>
      <c r="F365" s="367">
        <f t="shared" si="220"/>
        <v>4</v>
      </c>
      <c r="G365" s="368">
        <f t="shared" si="221"/>
        <v>1353</v>
      </c>
      <c r="H365" s="323"/>
      <c r="I365" s="363">
        <f t="shared" si="222"/>
        <v>147511.9</v>
      </c>
      <c r="J365" s="364">
        <f t="shared" si="223"/>
        <v>1475.1189999999999</v>
      </c>
      <c r="K365" s="365">
        <f t="shared" si="224"/>
        <v>185147.36300000004</v>
      </c>
      <c r="L365" s="329"/>
      <c r="M365" s="356">
        <f t="shared" si="225"/>
        <v>37029472</v>
      </c>
      <c r="N365" s="356">
        <f t="shared" si="226"/>
        <v>1851473.6</v>
      </c>
      <c r="O365" s="357">
        <f t="shared" si="227"/>
        <v>614778818.39999998</v>
      </c>
      <c r="P365" s="358">
        <f t="shared" si="228"/>
        <v>81970.509120000002</v>
      </c>
      <c r="Q365" s="359">
        <f t="shared" si="229"/>
        <v>332</v>
      </c>
      <c r="R365" s="360">
        <f t="shared" si="230"/>
        <v>0.25</v>
      </c>
      <c r="S365" s="361">
        <f t="shared" si="231"/>
        <v>352</v>
      </c>
      <c r="T365" s="362">
        <f t="shared" si="232"/>
        <v>0.26</v>
      </c>
      <c r="U365" s="331"/>
      <c r="V365" s="352">
        <f t="shared" si="233"/>
        <v>20921652.02</v>
      </c>
      <c r="W365" s="353">
        <f t="shared" si="234"/>
        <v>635700470.41999996</v>
      </c>
      <c r="X365" s="354">
        <f t="shared" si="235"/>
        <v>0.03</v>
      </c>
      <c r="Y365" s="355">
        <f t="shared" si="236"/>
        <v>2789.55</v>
      </c>
      <c r="Z365" s="333"/>
      <c r="AA365" s="348">
        <f t="shared" si="237"/>
        <v>-635692970.41999996</v>
      </c>
      <c r="AB365" s="349">
        <f t="shared" si="238"/>
        <v>84760.06</v>
      </c>
      <c r="AC365" s="350">
        <f t="shared" si="239"/>
        <v>0</v>
      </c>
      <c r="AD365" s="351">
        <f t="shared" si="240"/>
        <v>0</v>
      </c>
      <c r="AE365" s="174">
        <v>349</v>
      </c>
    </row>
    <row r="366" spans="1:31" ht="15">
      <c r="A366" s="173">
        <v>350</v>
      </c>
      <c r="B366" s="369">
        <f t="shared" si="217"/>
        <v>0</v>
      </c>
      <c r="C366" s="368">
        <f t="shared" si="218"/>
        <v>20</v>
      </c>
      <c r="D366" s="323"/>
      <c r="E366" s="366">
        <f t="shared" si="219"/>
        <v>0</v>
      </c>
      <c r="F366" s="367">
        <f t="shared" si="220"/>
        <v>4</v>
      </c>
      <c r="G366" s="368">
        <f t="shared" si="221"/>
        <v>1357</v>
      </c>
      <c r="H366" s="323"/>
      <c r="I366" s="363">
        <f t="shared" si="222"/>
        <v>148101.9</v>
      </c>
      <c r="J366" s="364">
        <f t="shared" si="223"/>
        <v>1481.019</v>
      </c>
      <c r="K366" s="365">
        <f t="shared" si="224"/>
        <v>186628.38200000004</v>
      </c>
      <c r="L366" s="329"/>
      <c r="M366" s="356">
        <f t="shared" si="225"/>
        <v>37325676</v>
      </c>
      <c r="N366" s="356">
        <f t="shared" si="226"/>
        <v>1866283.8</v>
      </c>
      <c r="O366" s="357">
        <f t="shared" si="227"/>
        <v>622184712.79999995</v>
      </c>
      <c r="P366" s="358">
        <f t="shared" si="228"/>
        <v>82957.961706666654</v>
      </c>
      <c r="Q366" s="359">
        <f t="shared" si="229"/>
        <v>333</v>
      </c>
      <c r="R366" s="360">
        <f t="shared" si="230"/>
        <v>0.25</v>
      </c>
      <c r="S366" s="361">
        <f t="shared" si="231"/>
        <v>353</v>
      </c>
      <c r="T366" s="362">
        <f t="shared" si="232"/>
        <v>0.26</v>
      </c>
      <c r="U366" s="331"/>
      <c r="V366" s="352">
        <f t="shared" si="233"/>
        <v>21089007.170000002</v>
      </c>
      <c r="W366" s="353">
        <f t="shared" si="234"/>
        <v>643273719.97000003</v>
      </c>
      <c r="X366" s="354">
        <f t="shared" si="235"/>
        <v>0.03</v>
      </c>
      <c r="Y366" s="355">
        <f t="shared" si="236"/>
        <v>2811.87</v>
      </c>
      <c r="Z366" s="333"/>
      <c r="AA366" s="348">
        <f t="shared" si="237"/>
        <v>-643266219.97000003</v>
      </c>
      <c r="AB366" s="349">
        <f t="shared" si="238"/>
        <v>85769.83</v>
      </c>
      <c r="AC366" s="350">
        <f t="shared" si="239"/>
        <v>0</v>
      </c>
      <c r="AD366" s="351">
        <f t="shared" si="240"/>
        <v>0</v>
      </c>
      <c r="AE366" s="174">
        <v>350</v>
      </c>
    </row>
    <row r="367" spans="1:31" ht="15">
      <c r="A367" s="173">
        <v>351</v>
      </c>
      <c r="B367" s="369">
        <f t="shared" si="217"/>
        <v>0</v>
      </c>
      <c r="C367" s="368">
        <f t="shared" si="218"/>
        <v>20</v>
      </c>
      <c r="D367" s="323"/>
      <c r="E367" s="366">
        <f t="shared" si="219"/>
        <v>0</v>
      </c>
      <c r="F367" s="367">
        <f t="shared" si="220"/>
        <v>4</v>
      </c>
      <c r="G367" s="368">
        <f t="shared" si="221"/>
        <v>1361</v>
      </c>
      <c r="H367" s="323"/>
      <c r="I367" s="363">
        <f t="shared" si="222"/>
        <v>148691.9</v>
      </c>
      <c r="J367" s="364">
        <f t="shared" si="223"/>
        <v>1486.9190000000001</v>
      </c>
      <c r="K367" s="365">
        <f t="shared" si="224"/>
        <v>188115.30100000004</v>
      </c>
      <c r="L367" s="329"/>
      <c r="M367" s="356">
        <f t="shared" si="225"/>
        <v>37623060</v>
      </c>
      <c r="N367" s="356">
        <f t="shared" si="226"/>
        <v>1881153</v>
      </c>
      <c r="O367" s="357">
        <f t="shared" si="227"/>
        <v>629649848</v>
      </c>
      <c r="P367" s="358">
        <f t="shared" si="228"/>
        <v>83953.313066666669</v>
      </c>
      <c r="Q367" s="359">
        <f t="shared" si="229"/>
        <v>335</v>
      </c>
      <c r="R367" s="360">
        <f t="shared" si="230"/>
        <v>0.25</v>
      </c>
      <c r="S367" s="361">
        <f t="shared" si="231"/>
        <v>355</v>
      </c>
      <c r="T367" s="362">
        <f t="shared" si="232"/>
        <v>0.26</v>
      </c>
      <c r="U367" s="331"/>
      <c r="V367" s="352">
        <f t="shared" si="233"/>
        <v>21257029.010000002</v>
      </c>
      <c r="W367" s="353">
        <f t="shared" si="234"/>
        <v>650906877.00999999</v>
      </c>
      <c r="X367" s="354">
        <f t="shared" si="235"/>
        <v>0.03</v>
      </c>
      <c r="Y367" s="355">
        <f t="shared" si="236"/>
        <v>2834.27</v>
      </c>
      <c r="Z367" s="333"/>
      <c r="AA367" s="348">
        <f t="shared" si="237"/>
        <v>-650899377.00999999</v>
      </c>
      <c r="AB367" s="349">
        <f t="shared" si="238"/>
        <v>86787.58</v>
      </c>
      <c r="AC367" s="350">
        <f t="shared" si="239"/>
        <v>0</v>
      </c>
      <c r="AD367" s="351">
        <f t="shared" si="240"/>
        <v>0</v>
      </c>
      <c r="AE367" s="174">
        <v>351</v>
      </c>
    </row>
    <row r="368" spans="1:31" ht="15">
      <c r="A368" s="173">
        <v>352</v>
      </c>
      <c r="B368" s="369">
        <f t="shared" si="217"/>
        <v>0</v>
      </c>
      <c r="C368" s="368">
        <f t="shared" si="218"/>
        <v>20</v>
      </c>
      <c r="D368" s="323"/>
      <c r="E368" s="366">
        <f t="shared" si="219"/>
        <v>0</v>
      </c>
      <c r="F368" s="367">
        <f t="shared" si="220"/>
        <v>4</v>
      </c>
      <c r="G368" s="368">
        <f t="shared" si="221"/>
        <v>1365</v>
      </c>
      <c r="H368" s="323"/>
      <c r="I368" s="363">
        <f t="shared" si="222"/>
        <v>149281.9</v>
      </c>
      <c r="J368" s="364">
        <f t="shared" si="223"/>
        <v>1492.819</v>
      </c>
      <c r="K368" s="365">
        <f t="shared" si="224"/>
        <v>189608.12000000002</v>
      </c>
      <c r="L368" s="329"/>
      <c r="M368" s="356">
        <f t="shared" si="225"/>
        <v>37921624</v>
      </c>
      <c r="N368" s="356">
        <f t="shared" si="226"/>
        <v>1896081.2</v>
      </c>
      <c r="O368" s="357">
        <f t="shared" si="227"/>
        <v>637174460</v>
      </c>
      <c r="P368" s="358">
        <f t="shared" si="228"/>
        <v>84956.594666666671</v>
      </c>
      <c r="Q368" s="359">
        <f t="shared" si="229"/>
        <v>336</v>
      </c>
      <c r="R368" s="360">
        <f t="shared" si="230"/>
        <v>0.25</v>
      </c>
      <c r="S368" s="361">
        <f t="shared" si="231"/>
        <v>356</v>
      </c>
      <c r="T368" s="362">
        <f t="shared" si="232"/>
        <v>0.26</v>
      </c>
      <c r="U368" s="331"/>
      <c r="V368" s="352">
        <f t="shared" si="233"/>
        <v>21425717.559999999</v>
      </c>
      <c r="W368" s="353">
        <f t="shared" si="234"/>
        <v>658600177.55999994</v>
      </c>
      <c r="X368" s="354">
        <f t="shared" si="235"/>
        <v>0.03</v>
      </c>
      <c r="Y368" s="355">
        <f t="shared" si="236"/>
        <v>2856.76</v>
      </c>
      <c r="Z368" s="333"/>
      <c r="AA368" s="348">
        <f t="shared" si="237"/>
        <v>-658592677.55999994</v>
      </c>
      <c r="AB368" s="349">
        <f t="shared" si="238"/>
        <v>87813.36</v>
      </c>
      <c r="AC368" s="350">
        <f t="shared" si="239"/>
        <v>0</v>
      </c>
      <c r="AD368" s="351">
        <f t="shared" si="240"/>
        <v>0</v>
      </c>
      <c r="AE368" s="174">
        <v>352</v>
      </c>
    </row>
    <row r="369" spans="1:31" ht="15">
      <c r="A369" s="173">
        <v>353</v>
      </c>
      <c r="B369" s="369">
        <f t="shared" si="217"/>
        <v>0</v>
      </c>
      <c r="C369" s="368">
        <f t="shared" si="218"/>
        <v>20</v>
      </c>
      <c r="D369" s="323"/>
      <c r="E369" s="366">
        <f t="shared" si="219"/>
        <v>0</v>
      </c>
      <c r="F369" s="367">
        <f t="shared" si="220"/>
        <v>4</v>
      </c>
      <c r="G369" s="368">
        <f t="shared" si="221"/>
        <v>1369</v>
      </c>
      <c r="H369" s="323"/>
      <c r="I369" s="363">
        <f t="shared" si="222"/>
        <v>149871.9</v>
      </c>
      <c r="J369" s="364">
        <f t="shared" si="223"/>
        <v>1498.7190000000001</v>
      </c>
      <c r="K369" s="365">
        <f t="shared" si="224"/>
        <v>191106.83900000004</v>
      </c>
      <c r="L369" s="329"/>
      <c r="M369" s="356">
        <f t="shared" si="225"/>
        <v>38221368</v>
      </c>
      <c r="N369" s="356">
        <f t="shared" si="226"/>
        <v>1911068.4</v>
      </c>
      <c r="O369" s="357">
        <f t="shared" si="227"/>
        <v>644758784.79999995</v>
      </c>
      <c r="P369" s="358">
        <f t="shared" si="228"/>
        <v>85967.837973333328</v>
      </c>
      <c r="Q369" s="359">
        <f t="shared" si="229"/>
        <v>337</v>
      </c>
      <c r="R369" s="360">
        <f t="shared" si="230"/>
        <v>0.25</v>
      </c>
      <c r="S369" s="361">
        <f t="shared" si="231"/>
        <v>357</v>
      </c>
      <c r="T369" s="362">
        <f t="shared" si="232"/>
        <v>0.26</v>
      </c>
      <c r="U369" s="331"/>
      <c r="V369" s="352">
        <f t="shared" si="233"/>
        <v>21595072.809999999</v>
      </c>
      <c r="W369" s="353">
        <f t="shared" si="234"/>
        <v>666353857.61000001</v>
      </c>
      <c r="X369" s="354">
        <f t="shared" si="235"/>
        <v>0.03</v>
      </c>
      <c r="Y369" s="355">
        <f t="shared" si="236"/>
        <v>2879.34</v>
      </c>
      <c r="Z369" s="333"/>
      <c r="AA369" s="348">
        <f t="shared" si="237"/>
        <v>-666346357.61000001</v>
      </c>
      <c r="AB369" s="349">
        <f t="shared" si="238"/>
        <v>88847.18</v>
      </c>
      <c r="AC369" s="350">
        <f t="shared" si="239"/>
        <v>0</v>
      </c>
      <c r="AD369" s="351">
        <f t="shared" si="240"/>
        <v>0</v>
      </c>
      <c r="AE369" s="174">
        <v>353</v>
      </c>
    </row>
    <row r="370" spans="1:31" ht="15">
      <c r="A370" s="173">
        <v>354</v>
      </c>
      <c r="B370" s="369">
        <f t="shared" si="217"/>
        <v>0</v>
      </c>
      <c r="C370" s="368">
        <f t="shared" si="218"/>
        <v>20</v>
      </c>
      <c r="D370" s="323"/>
      <c r="E370" s="366">
        <f t="shared" si="219"/>
        <v>0</v>
      </c>
      <c r="F370" s="367">
        <f t="shared" si="220"/>
        <v>4</v>
      </c>
      <c r="G370" s="368">
        <f t="shared" si="221"/>
        <v>1373</v>
      </c>
      <c r="H370" s="323"/>
      <c r="I370" s="363">
        <f t="shared" si="222"/>
        <v>150461.9</v>
      </c>
      <c r="J370" s="364">
        <f t="shared" si="223"/>
        <v>1504.6189999999999</v>
      </c>
      <c r="K370" s="365">
        <f t="shared" si="224"/>
        <v>192611.45800000004</v>
      </c>
      <c r="L370" s="329"/>
      <c r="M370" s="356">
        <f t="shared" si="225"/>
        <v>38522292</v>
      </c>
      <c r="N370" s="356">
        <f t="shared" si="226"/>
        <v>1926114.6</v>
      </c>
      <c r="O370" s="357">
        <f t="shared" si="227"/>
        <v>652403058.39999998</v>
      </c>
      <c r="P370" s="358">
        <f t="shared" si="228"/>
        <v>86987.074453333335</v>
      </c>
      <c r="Q370" s="359">
        <f t="shared" si="229"/>
        <v>339</v>
      </c>
      <c r="R370" s="360">
        <f t="shared" si="230"/>
        <v>0.25</v>
      </c>
      <c r="S370" s="361">
        <f t="shared" si="231"/>
        <v>359</v>
      </c>
      <c r="T370" s="362">
        <f t="shared" si="232"/>
        <v>0.26</v>
      </c>
      <c r="U370" s="331"/>
      <c r="V370" s="352">
        <f t="shared" si="233"/>
        <v>21765094.75</v>
      </c>
      <c r="W370" s="353">
        <f t="shared" si="234"/>
        <v>674168153.14999998</v>
      </c>
      <c r="X370" s="354">
        <f t="shared" si="235"/>
        <v>0.03</v>
      </c>
      <c r="Y370" s="355">
        <f t="shared" si="236"/>
        <v>2902.01</v>
      </c>
      <c r="Z370" s="333"/>
      <c r="AA370" s="348">
        <f t="shared" si="237"/>
        <v>-674160653.14999998</v>
      </c>
      <c r="AB370" s="349">
        <f t="shared" si="238"/>
        <v>89889.09</v>
      </c>
      <c r="AC370" s="350">
        <f t="shared" si="239"/>
        <v>0</v>
      </c>
      <c r="AD370" s="351">
        <f t="shared" si="240"/>
        <v>0</v>
      </c>
      <c r="AE370" s="174">
        <v>354</v>
      </c>
    </row>
    <row r="371" spans="1:31" ht="15">
      <c r="A371" s="173">
        <v>355</v>
      </c>
      <c r="B371" s="369">
        <f t="shared" si="217"/>
        <v>0</v>
      </c>
      <c r="C371" s="368">
        <f t="shared" si="218"/>
        <v>20</v>
      </c>
      <c r="D371" s="323"/>
      <c r="E371" s="366">
        <f t="shared" si="219"/>
        <v>0</v>
      </c>
      <c r="F371" s="367">
        <f t="shared" si="220"/>
        <v>4</v>
      </c>
      <c r="G371" s="368">
        <f t="shared" si="221"/>
        <v>1377</v>
      </c>
      <c r="H371" s="323"/>
      <c r="I371" s="363">
        <f t="shared" si="222"/>
        <v>151051.9</v>
      </c>
      <c r="J371" s="364">
        <f t="shared" si="223"/>
        <v>1510.519</v>
      </c>
      <c r="K371" s="365">
        <f t="shared" si="224"/>
        <v>194121.97700000004</v>
      </c>
      <c r="L371" s="329"/>
      <c r="M371" s="356">
        <f t="shared" si="225"/>
        <v>38824396</v>
      </c>
      <c r="N371" s="356">
        <f t="shared" si="226"/>
        <v>1941219.8</v>
      </c>
      <c r="O371" s="357">
        <f t="shared" si="227"/>
        <v>660107516.79999995</v>
      </c>
      <c r="P371" s="358">
        <f t="shared" si="228"/>
        <v>88014.33557333333</v>
      </c>
      <c r="Q371" s="359">
        <f t="shared" si="229"/>
        <v>340</v>
      </c>
      <c r="R371" s="360">
        <f t="shared" si="230"/>
        <v>0.25</v>
      </c>
      <c r="S371" s="361">
        <f t="shared" si="231"/>
        <v>360</v>
      </c>
      <c r="T371" s="362">
        <f t="shared" si="232"/>
        <v>0.26</v>
      </c>
      <c r="U371" s="331"/>
      <c r="V371" s="352">
        <f t="shared" si="233"/>
        <v>21935783.399999999</v>
      </c>
      <c r="W371" s="353">
        <f t="shared" si="234"/>
        <v>682043300.20000005</v>
      </c>
      <c r="X371" s="354">
        <f t="shared" si="235"/>
        <v>0.03</v>
      </c>
      <c r="Y371" s="355">
        <f t="shared" si="236"/>
        <v>2924.77</v>
      </c>
      <c r="Z371" s="333"/>
      <c r="AA371" s="348">
        <f t="shared" si="237"/>
        <v>-682035800.20000005</v>
      </c>
      <c r="AB371" s="349">
        <f t="shared" si="238"/>
        <v>90939.11</v>
      </c>
      <c r="AC371" s="350">
        <f t="shared" si="239"/>
        <v>0</v>
      </c>
      <c r="AD371" s="351">
        <f t="shared" si="240"/>
        <v>0</v>
      </c>
      <c r="AE371" s="174">
        <v>355</v>
      </c>
    </row>
    <row r="372" spans="1:31" ht="15">
      <c r="A372" s="173">
        <v>356</v>
      </c>
      <c r="B372" s="369">
        <f t="shared" ref="B372:B399" si="241">IF(AND($A372&gt;=C$9,C$9&gt;0),0,IF(AND($A372&gt;=C$6,C$6&gt;0),C$7,0))</f>
        <v>0</v>
      </c>
      <c r="C372" s="368">
        <f t="shared" ref="C372:C399" si="242">IF(AND($A372&gt;=C$9,C$9&gt;0),C$10,C371+B372)</f>
        <v>20</v>
      </c>
      <c r="D372" s="323"/>
      <c r="E372" s="366">
        <f t="shared" ref="E372:E399" si="243">IF(OR($A372&lt;2,AND(G$12&gt;0,$A372&gt;G$12)),0,IF(AND($A372&gt;=G$9,G$9&gt;0),G$10,IF(AND($A372&gt;=G$6,G$6&gt;0),G$7,0)))</f>
        <v>0</v>
      </c>
      <c r="F372" s="367">
        <f t="shared" ref="F372:F399" si="244">F371+E372</f>
        <v>4</v>
      </c>
      <c r="G372" s="368">
        <f t="shared" ref="G372:G399" si="245">G371+F372</f>
        <v>1381</v>
      </c>
      <c r="H372" s="323"/>
      <c r="I372" s="363">
        <f t="shared" ref="I372:I399" si="246">IF(($A372&lt;K$4),1,IF(AND($A372&gt;K$12,K$12&gt;0),I371,IF(AND($A372&gt;=K$9,K$9&gt;0),ROUND(I371+K$10,4),IF(AND($A372&gt;=K$6,K$6&gt;0),ROUND(I371+K$7,4),K$3))))</f>
        <v>151641.9</v>
      </c>
      <c r="J372" s="364">
        <f t="shared" ref="J372:J399" si="247">IF($A372&lt;K$4, K$2, IF(K$1=0,IF(K$13&gt;0,IF(K$2*K$13&lt;ROUND(J371*I372, 3),K$2*K$13,ROUND(J371*I372, 3)),ROUND(J371*I372, 3)),IF(K$13&gt;0,IF(K$2*K$13&lt;ROUND(K$2*I372, 3),K$2*K$13,ROUND(K$2*I372, 3)),ROUND(K$2*I372, 3))))</f>
        <v>1516.4190000000001</v>
      </c>
      <c r="K372" s="365">
        <f t="shared" ref="K372:K399" si="248">K371+J372</f>
        <v>195638.39600000004</v>
      </c>
      <c r="L372" s="329"/>
      <c r="M372" s="356">
        <f t="shared" ref="M372:M399" si="249">ROUND(C372*N372-K372*$O$6,2)</f>
        <v>39127680</v>
      </c>
      <c r="N372" s="356">
        <f t="shared" ref="N372:N399" si="250">ROUND(ROUND(K372,2)*$O$4,2)</f>
        <v>1956384</v>
      </c>
      <c r="O372" s="357">
        <f t="shared" ref="O372:O399" si="251">ROUND((ROUND(K371,2)*(G372-G371)*$O$4+O371+J372*$O$6),2)</f>
        <v>667872396</v>
      </c>
      <c r="P372" s="358">
        <f t="shared" ref="P372:P399" si="252">O372/$O$10</f>
        <v>89049.652799999996</v>
      </c>
      <c r="Q372" s="359">
        <f t="shared" ref="Q372:Q399" si="253">ROUND(O372/N372,0)</f>
        <v>341</v>
      </c>
      <c r="R372" s="360">
        <f t="shared" ref="R372:R399" si="254">ROUND(Q372/G372,2)</f>
        <v>0.25</v>
      </c>
      <c r="S372" s="361">
        <f t="shared" ref="S372:S399" si="255">Q372+C372</f>
        <v>361</v>
      </c>
      <c r="T372" s="362">
        <f t="shared" ref="T372:T399" si="256">ROUND(S372/G372,2)</f>
        <v>0.26</v>
      </c>
      <c r="U372" s="331"/>
      <c r="V372" s="352">
        <f t="shared" ref="V372:V399" si="257">ROUND(K372*$O$7,2)</f>
        <v>22107138.75</v>
      </c>
      <c r="W372" s="353">
        <f t="shared" ref="W372:W399" si="258">ROUND(O372+V372,2)</f>
        <v>689979534.75</v>
      </c>
      <c r="X372" s="354">
        <f t="shared" ref="X372:X399" si="259">IF(O372&gt;0,ROUND(V372/O372,2),0)</f>
        <v>0.03</v>
      </c>
      <c r="Y372" s="355">
        <f t="shared" ref="Y372:Y399" si="260">IF($O$10&gt;0,ROUND(V372/$O$10,2),0)</f>
        <v>2947.62</v>
      </c>
      <c r="Z372" s="333"/>
      <c r="AA372" s="348">
        <f t="shared" ref="AA372:AA399" si="261">IF($O$10&gt;0,ROUND($O$10-W372,2),0)</f>
        <v>-689972034.75</v>
      </c>
      <c r="AB372" s="349">
        <f t="shared" ref="AB372:AB399" si="262">IF($O$10&gt;0,ROUND(W372/$O$10,2),0)</f>
        <v>91997.27</v>
      </c>
      <c r="AC372" s="350">
        <f t="shared" ref="AC372:AC399" si="263">IF(AND(AA372&gt;0,$O$4&gt;0),($O$10-O372-V372*$O$8)/N372,0)</f>
        <v>0</v>
      </c>
      <c r="AD372" s="351">
        <f t="shared" ref="AD372:AD399" si="264">IF(AC372&gt;0,AC372+G372,0)</f>
        <v>0</v>
      </c>
      <c r="AE372" s="174">
        <v>356</v>
      </c>
    </row>
    <row r="373" spans="1:31" ht="15">
      <c r="A373" s="173">
        <v>357</v>
      </c>
      <c r="B373" s="369">
        <f t="shared" si="241"/>
        <v>0</v>
      </c>
      <c r="C373" s="368">
        <f t="shared" si="242"/>
        <v>20</v>
      </c>
      <c r="D373" s="323"/>
      <c r="E373" s="366">
        <f t="shared" si="243"/>
        <v>0</v>
      </c>
      <c r="F373" s="367">
        <f t="shared" si="244"/>
        <v>4</v>
      </c>
      <c r="G373" s="368">
        <f t="shared" si="245"/>
        <v>1385</v>
      </c>
      <c r="H373" s="323"/>
      <c r="I373" s="363">
        <f t="shared" si="246"/>
        <v>152231.9</v>
      </c>
      <c r="J373" s="364">
        <f t="shared" si="247"/>
        <v>1522.319</v>
      </c>
      <c r="K373" s="365">
        <f t="shared" si="248"/>
        <v>197160.71500000003</v>
      </c>
      <c r="L373" s="329"/>
      <c r="M373" s="356">
        <f t="shared" si="249"/>
        <v>39432144</v>
      </c>
      <c r="N373" s="356">
        <f t="shared" si="250"/>
        <v>1971607.2</v>
      </c>
      <c r="O373" s="357">
        <f t="shared" si="251"/>
        <v>675697932</v>
      </c>
      <c r="P373" s="358">
        <f t="shared" si="252"/>
        <v>90093.0576</v>
      </c>
      <c r="Q373" s="359">
        <f t="shared" si="253"/>
        <v>343</v>
      </c>
      <c r="R373" s="360">
        <f t="shared" si="254"/>
        <v>0.25</v>
      </c>
      <c r="S373" s="361">
        <f t="shared" si="255"/>
        <v>363</v>
      </c>
      <c r="T373" s="362">
        <f t="shared" si="256"/>
        <v>0.26</v>
      </c>
      <c r="U373" s="331"/>
      <c r="V373" s="352">
        <f t="shared" si="257"/>
        <v>22279160.800000001</v>
      </c>
      <c r="W373" s="353">
        <f t="shared" si="258"/>
        <v>697977092.79999995</v>
      </c>
      <c r="X373" s="354">
        <f t="shared" si="259"/>
        <v>0.03</v>
      </c>
      <c r="Y373" s="355">
        <f t="shared" si="260"/>
        <v>2970.55</v>
      </c>
      <c r="Z373" s="333"/>
      <c r="AA373" s="348">
        <f t="shared" si="261"/>
        <v>-697969592.79999995</v>
      </c>
      <c r="AB373" s="349">
        <f t="shared" si="262"/>
        <v>93063.61</v>
      </c>
      <c r="AC373" s="350">
        <f t="shared" si="263"/>
        <v>0</v>
      </c>
      <c r="AD373" s="351">
        <f t="shared" si="264"/>
        <v>0</v>
      </c>
      <c r="AE373" s="174">
        <v>357</v>
      </c>
    </row>
    <row r="374" spans="1:31" ht="15">
      <c r="A374" s="173">
        <v>358</v>
      </c>
      <c r="B374" s="369">
        <f t="shared" si="241"/>
        <v>0</v>
      </c>
      <c r="C374" s="368">
        <f t="shared" si="242"/>
        <v>20</v>
      </c>
      <c r="D374" s="323"/>
      <c r="E374" s="366">
        <f t="shared" si="243"/>
        <v>0</v>
      </c>
      <c r="F374" s="367">
        <f t="shared" si="244"/>
        <v>4</v>
      </c>
      <c r="G374" s="368">
        <f t="shared" si="245"/>
        <v>1389</v>
      </c>
      <c r="H374" s="323"/>
      <c r="I374" s="363">
        <f t="shared" si="246"/>
        <v>152821.9</v>
      </c>
      <c r="J374" s="364">
        <f t="shared" si="247"/>
        <v>1528.2190000000001</v>
      </c>
      <c r="K374" s="365">
        <f t="shared" si="248"/>
        <v>198688.93400000004</v>
      </c>
      <c r="L374" s="329"/>
      <c r="M374" s="356">
        <f t="shared" si="249"/>
        <v>39737786</v>
      </c>
      <c r="N374" s="356">
        <f t="shared" si="250"/>
        <v>1986889.3</v>
      </c>
      <c r="O374" s="357">
        <f t="shared" si="251"/>
        <v>683584360.79999995</v>
      </c>
      <c r="P374" s="358">
        <f t="shared" si="252"/>
        <v>91144.581439999994</v>
      </c>
      <c r="Q374" s="359">
        <f t="shared" si="253"/>
        <v>344</v>
      </c>
      <c r="R374" s="360">
        <f t="shared" si="254"/>
        <v>0.25</v>
      </c>
      <c r="S374" s="361">
        <f t="shared" si="255"/>
        <v>364</v>
      </c>
      <c r="T374" s="362">
        <f t="shared" si="256"/>
        <v>0.26</v>
      </c>
      <c r="U374" s="331"/>
      <c r="V374" s="352">
        <f t="shared" si="257"/>
        <v>22451849.539999999</v>
      </c>
      <c r="W374" s="353">
        <f t="shared" si="258"/>
        <v>706036210.34000003</v>
      </c>
      <c r="X374" s="354">
        <f t="shared" si="259"/>
        <v>0.03</v>
      </c>
      <c r="Y374" s="355">
        <f t="shared" si="260"/>
        <v>2993.58</v>
      </c>
      <c r="Z374" s="333"/>
      <c r="AA374" s="348">
        <f t="shared" si="261"/>
        <v>-706028710.34000003</v>
      </c>
      <c r="AB374" s="349">
        <f t="shared" si="262"/>
        <v>94138.16</v>
      </c>
      <c r="AC374" s="350">
        <f t="shared" si="263"/>
        <v>0</v>
      </c>
      <c r="AD374" s="351">
        <f t="shared" si="264"/>
        <v>0</v>
      </c>
      <c r="AE374" s="174">
        <v>358</v>
      </c>
    </row>
    <row r="375" spans="1:31" ht="15">
      <c r="A375" s="173">
        <v>359</v>
      </c>
      <c r="B375" s="369">
        <f t="shared" si="241"/>
        <v>0</v>
      </c>
      <c r="C375" s="368">
        <f t="shared" si="242"/>
        <v>20</v>
      </c>
      <c r="D375" s="323"/>
      <c r="E375" s="366">
        <f t="shared" si="243"/>
        <v>0</v>
      </c>
      <c r="F375" s="367">
        <f t="shared" si="244"/>
        <v>4</v>
      </c>
      <c r="G375" s="368">
        <f t="shared" si="245"/>
        <v>1393</v>
      </c>
      <c r="H375" s="323"/>
      <c r="I375" s="363">
        <f t="shared" si="246"/>
        <v>153411.9</v>
      </c>
      <c r="J375" s="364">
        <f t="shared" si="247"/>
        <v>1534.1189999999999</v>
      </c>
      <c r="K375" s="365">
        <f t="shared" si="248"/>
        <v>200223.05300000004</v>
      </c>
      <c r="L375" s="329"/>
      <c r="M375" s="356">
        <f t="shared" si="249"/>
        <v>40044610</v>
      </c>
      <c r="N375" s="356">
        <f t="shared" si="250"/>
        <v>2002230.5</v>
      </c>
      <c r="O375" s="357">
        <f t="shared" si="251"/>
        <v>691531918</v>
      </c>
      <c r="P375" s="358">
        <f t="shared" si="252"/>
        <v>92204.255733333339</v>
      </c>
      <c r="Q375" s="359">
        <f t="shared" si="253"/>
        <v>345</v>
      </c>
      <c r="R375" s="360">
        <f t="shared" si="254"/>
        <v>0.25</v>
      </c>
      <c r="S375" s="361">
        <f t="shared" si="255"/>
        <v>365</v>
      </c>
      <c r="T375" s="362">
        <f t="shared" si="256"/>
        <v>0.26</v>
      </c>
      <c r="U375" s="331"/>
      <c r="V375" s="352">
        <f t="shared" si="257"/>
        <v>22625204.989999998</v>
      </c>
      <c r="W375" s="353">
        <f t="shared" si="258"/>
        <v>714157122.99000001</v>
      </c>
      <c r="X375" s="354">
        <f t="shared" si="259"/>
        <v>0.03</v>
      </c>
      <c r="Y375" s="355">
        <f t="shared" si="260"/>
        <v>3016.69</v>
      </c>
      <c r="Z375" s="333"/>
      <c r="AA375" s="348">
        <f t="shared" si="261"/>
        <v>-714149622.99000001</v>
      </c>
      <c r="AB375" s="349">
        <f t="shared" si="262"/>
        <v>95220.95</v>
      </c>
      <c r="AC375" s="350">
        <f t="shared" si="263"/>
        <v>0</v>
      </c>
      <c r="AD375" s="351">
        <f t="shared" si="264"/>
        <v>0</v>
      </c>
      <c r="AE375" s="174">
        <v>359</v>
      </c>
    </row>
    <row r="376" spans="1:31" ht="15">
      <c r="A376" s="173">
        <v>360</v>
      </c>
      <c r="B376" s="369">
        <f t="shared" si="241"/>
        <v>0</v>
      </c>
      <c r="C376" s="368">
        <f t="shared" si="242"/>
        <v>20</v>
      </c>
      <c r="D376" s="323"/>
      <c r="E376" s="366">
        <f t="shared" si="243"/>
        <v>0</v>
      </c>
      <c r="F376" s="367">
        <f t="shared" si="244"/>
        <v>4</v>
      </c>
      <c r="G376" s="368">
        <f t="shared" si="245"/>
        <v>1397</v>
      </c>
      <c r="H376" s="323"/>
      <c r="I376" s="363">
        <f t="shared" si="246"/>
        <v>154001.9</v>
      </c>
      <c r="J376" s="364">
        <f t="shared" si="247"/>
        <v>1540.019</v>
      </c>
      <c r="K376" s="365">
        <f t="shared" si="248"/>
        <v>201763.07200000004</v>
      </c>
      <c r="L376" s="329"/>
      <c r="M376" s="356">
        <f t="shared" si="249"/>
        <v>40352614</v>
      </c>
      <c r="N376" s="356">
        <f t="shared" si="250"/>
        <v>2017630.7</v>
      </c>
      <c r="O376" s="357">
        <f t="shared" si="251"/>
        <v>699540840</v>
      </c>
      <c r="P376" s="358">
        <f t="shared" si="252"/>
        <v>93272.111999999994</v>
      </c>
      <c r="Q376" s="359">
        <f t="shared" si="253"/>
        <v>347</v>
      </c>
      <c r="R376" s="360">
        <f t="shared" si="254"/>
        <v>0.25</v>
      </c>
      <c r="S376" s="361">
        <f t="shared" si="255"/>
        <v>367</v>
      </c>
      <c r="T376" s="362">
        <f t="shared" si="256"/>
        <v>0.26</v>
      </c>
      <c r="U376" s="331"/>
      <c r="V376" s="352">
        <f t="shared" si="257"/>
        <v>22799227.140000001</v>
      </c>
      <c r="W376" s="353">
        <f t="shared" si="258"/>
        <v>722340067.13999999</v>
      </c>
      <c r="X376" s="354">
        <f t="shared" si="259"/>
        <v>0.03</v>
      </c>
      <c r="Y376" s="355">
        <f t="shared" si="260"/>
        <v>3039.9</v>
      </c>
      <c r="Z376" s="333"/>
      <c r="AA376" s="348">
        <f t="shared" si="261"/>
        <v>-722332567.13999999</v>
      </c>
      <c r="AB376" s="349">
        <f t="shared" si="262"/>
        <v>96312.01</v>
      </c>
      <c r="AC376" s="350">
        <f t="shared" si="263"/>
        <v>0</v>
      </c>
      <c r="AD376" s="351">
        <f t="shared" si="264"/>
        <v>0</v>
      </c>
      <c r="AE376" s="174">
        <v>360</v>
      </c>
    </row>
    <row r="377" spans="1:31" ht="15">
      <c r="A377" s="173">
        <v>361</v>
      </c>
      <c r="B377" s="369">
        <f t="shared" si="241"/>
        <v>0</v>
      </c>
      <c r="C377" s="368">
        <f t="shared" si="242"/>
        <v>20</v>
      </c>
      <c r="D377" s="323"/>
      <c r="E377" s="366">
        <f t="shared" si="243"/>
        <v>0</v>
      </c>
      <c r="F377" s="367">
        <f t="shared" si="244"/>
        <v>4</v>
      </c>
      <c r="G377" s="368">
        <f t="shared" si="245"/>
        <v>1401</v>
      </c>
      <c r="H377" s="323"/>
      <c r="I377" s="363">
        <f t="shared" si="246"/>
        <v>154591.9</v>
      </c>
      <c r="J377" s="364">
        <f t="shared" si="247"/>
        <v>1545.9190000000001</v>
      </c>
      <c r="K377" s="365">
        <f t="shared" si="248"/>
        <v>203308.99100000004</v>
      </c>
      <c r="L377" s="329"/>
      <c r="M377" s="356">
        <f t="shared" si="249"/>
        <v>40661798</v>
      </c>
      <c r="N377" s="356">
        <f t="shared" si="250"/>
        <v>2033089.9</v>
      </c>
      <c r="O377" s="357">
        <f t="shared" si="251"/>
        <v>707611362.79999995</v>
      </c>
      <c r="P377" s="358">
        <f t="shared" si="252"/>
        <v>94348.181706666655</v>
      </c>
      <c r="Q377" s="359">
        <f t="shared" si="253"/>
        <v>348</v>
      </c>
      <c r="R377" s="360">
        <f t="shared" si="254"/>
        <v>0.25</v>
      </c>
      <c r="S377" s="361">
        <f t="shared" si="255"/>
        <v>368</v>
      </c>
      <c r="T377" s="362">
        <f t="shared" si="256"/>
        <v>0.26</v>
      </c>
      <c r="U377" s="331"/>
      <c r="V377" s="352">
        <f t="shared" si="257"/>
        <v>22973915.98</v>
      </c>
      <c r="W377" s="353">
        <f t="shared" si="258"/>
        <v>730585278.77999997</v>
      </c>
      <c r="X377" s="354">
        <f t="shared" si="259"/>
        <v>0.03</v>
      </c>
      <c r="Y377" s="355">
        <f t="shared" si="260"/>
        <v>3063.19</v>
      </c>
      <c r="Z377" s="333"/>
      <c r="AA377" s="348">
        <f t="shared" si="261"/>
        <v>-730577778.77999997</v>
      </c>
      <c r="AB377" s="349">
        <f t="shared" si="262"/>
        <v>97411.37</v>
      </c>
      <c r="AC377" s="350">
        <f t="shared" si="263"/>
        <v>0</v>
      </c>
      <c r="AD377" s="351">
        <f t="shared" si="264"/>
        <v>0</v>
      </c>
      <c r="AE377" s="174">
        <v>361</v>
      </c>
    </row>
    <row r="378" spans="1:31" ht="15">
      <c r="A378" s="173">
        <v>362</v>
      </c>
      <c r="B378" s="369">
        <f t="shared" si="241"/>
        <v>0</v>
      </c>
      <c r="C378" s="368">
        <f t="shared" si="242"/>
        <v>20</v>
      </c>
      <c r="D378" s="323"/>
      <c r="E378" s="366">
        <f t="shared" si="243"/>
        <v>0</v>
      </c>
      <c r="F378" s="367">
        <f t="shared" si="244"/>
        <v>4</v>
      </c>
      <c r="G378" s="368">
        <f t="shared" si="245"/>
        <v>1405</v>
      </c>
      <c r="H378" s="323"/>
      <c r="I378" s="363">
        <f t="shared" si="246"/>
        <v>155181.9</v>
      </c>
      <c r="J378" s="364">
        <f t="shared" si="247"/>
        <v>1551.819</v>
      </c>
      <c r="K378" s="365">
        <f t="shared" si="248"/>
        <v>204860.81000000003</v>
      </c>
      <c r="L378" s="329"/>
      <c r="M378" s="356">
        <f t="shared" si="249"/>
        <v>40972162</v>
      </c>
      <c r="N378" s="356">
        <f t="shared" si="250"/>
        <v>2048608.1</v>
      </c>
      <c r="O378" s="357">
        <f t="shared" si="251"/>
        <v>715743722.39999998</v>
      </c>
      <c r="P378" s="358">
        <f t="shared" si="252"/>
        <v>95432.496319999991</v>
      </c>
      <c r="Q378" s="359">
        <f t="shared" si="253"/>
        <v>349</v>
      </c>
      <c r="R378" s="360">
        <f t="shared" si="254"/>
        <v>0.25</v>
      </c>
      <c r="S378" s="361">
        <f t="shared" si="255"/>
        <v>369</v>
      </c>
      <c r="T378" s="362">
        <f t="shared" si="256"/>
        <v>0.26</v>
      </c>
      <c r="U378" s="331"/>
      <c r="V378" s="352">
        <f t="shared" si="257"/>
        <v>23149271.530000001</v>
      </c>
      <c r="W378" s="353">
        <f t="shared" si="258"/>
        <v>738892993.92999995</v>
      </c>
      <c r="X378" s="354">
        <f t="shared" si="259"/>
        <v>0.03</v>
      </c>
      <c r="Y378" s="355">
        <f t="shared" si="260"/>
        <v>3086.57</v>
      </c>
      <c r="Z378" s="333"/>
      <c r="AA378" s="348">
        <f t="shared" si="261"/>
        <v>-738885493.92999995</v>
      </c>
      <c r="AB378" s="349">
        <f t="shared" si="262"/>
        <v>98519.07</v>
      </c>
      <c r="AC378" s="350">
        <f t="shared" si="263"/>
        <v>0</v>
      </c>
      <c r="AD378" s="351">
        <f t="shared" si="264"/>
        <v>0</v>
      </c>
      <c r="AE378" s="174">
        <v>362</v>
      </c>
    </row>
    <row r="379" spans="1:31" ht="15">
      <c r="A379" s="173">
        <v>363</v>
      </c>
      <c r="B379" s="369">
        <f t="shared" si="241"/>
        <v>0</v>
      </c>
      <c r="C379" s="368">
        <f t="shared" si="242"/>
        <v>20</v>
      </c>
      <c r="D379" s="323"/>
      <c r="E379" s="366">
        <f t="shared" si="243"/>
        <v>0</v>
      </c>
      <c r="F379" s="367">
        <f t="shared" si="244"/>
        <v>4</v>
      </c>
      <c r="G379" s="368">
        <f t="shared" si="245"/>
        <v>1409</v>
      </c>
      <c r="H379" s="323"/>
      <c r="I379" s="363">
        <f t="shared" si="246"/>
        <v>155771.9</v>
      </c>
      <c r="J379" s="364">
        <f t="shared" si="247"/>
        <v>1557.7190000000001</v>
      </c>
      <c r="K379" s="365">
        <f t="shared" si="248"/>
        <v>206418.52900000004</v>
      </c>
      <c r="L379" s="329"/>
      <c r="M379" s="356">
        <f t="shared" si="249"/>
        <v>41283706</v>
      </c>
      <c r="N379" s="356">
        <f t="shared" si="250"/>
        <v>2064185.3</v>
      </c>
      <c r="O379" s="357">
        <f t="shared" si="251"/>
        <v>723938154.79999995</v>
      </c>
      <c r="P379" s="358">
        <f t="shared" si="252"/>
        <v>96525.087306666654</v>
      </c>
      <c r="Q379" s="359">
        <f t="shared" si="253"/>
        <v>351</v>
      </c>
      <c r="R379" s="360">
        <f t="shared" si="254"/>
        <v>0.25</v>
      </c>
      <c r="S379" s="361">
        <f t="shared" si="255"/>
        <v>371</v>
      </c>
      <c r="T379" s="362">
        <f t="shared" si="256"/>
        <v>0.26</v>
      </c>
      <c r="U379" s="331"/>
      <c r="V379" s="352">
        <f t="shared" si="257"/>
        <v>23325293.780000001</v>
      </c>
      <c r="W379" s="353">
        <f t="shared" si="258"/>
        <v>747263448.58000004</v>
      </c>
      <c r="X379" s="354">
        <f t="shared" si="259"/>
        <v>0.03</v>
      </c>
      <c r="Y379" s="355">
        <f t="shared" si="260"/>
        <v>3110.04</v>
      </c>
      <c r="Z379" s="333"/>
      <c r="AA379" s="348">
        <f t="shared" si="261"/>
        <v>-747255948.58000004</v>
      </c>
      <c r="AB379" s="349">
        <f t="shared" si="262"/>
        <v>99635.13</v>
      </c>
      <c r="AC379" s="350">
        <f t="shared" si="263"/>
        <v>0</v>
      </c>
      <c r="AD379" s="351">
        <f t="shared" si="264"/>
        <v>0</v>
      </c>
      <c r="AE379" s="174">
        <v>363</v>
      </c>
    </row>
    <row r="380" spans="1:31" ht="15">
      <c r="A380" s="173">
        <v>364</v>
      </c>
      <c r="B380" s="369">
        <f t="shared" si="241"/>
        <v>0</v>
      </c>
      <c r="C380" s="368">
        <f t="shared" si="242"/>
        <v>20</v>
      </c>
      <c r="D380" s="323"/>
      <c r="E380" s="366">
        <f t="shared" si="243"/>
        <v>0</v>
      </c>
      <c r="F380" s="367">
        <f t="shared" si="244"/>
        <v>4</v>
      </c>
      <c r="G380" s="368">
        <f t="shared" si="245"/>
        <v>1413</v>
      </c>
      <c r="H380" s="323"/>
      <c r="I380" s="363">
        <f t="shared" si="246"/>
        <v>156361.9</v>
      </c>
      <c r="J380" s="364">
        <f t="shared" si="247"/>
        <v>1563.6189999999999</v>
      </c>
      <c r="K380" s="365">
        <f t="shared" si="248"/>
        <v>207982.14800000004</v>
      </c>
      <c r="L380" s="329"/>
      <c r="M380" s="356">
        <f t="shared" si="249"/>
        <v>41596430</v>
      </c>
      <c r="N380" s="356">
        <f t="shared" si="250"/>
        <v>2079821.5</v>
      </c>
      <c r="O380" s="357">
        <f t="shared" si="251"/>
        <v>732194896</v>
      </c>
      <c r="P380" s="358">
        <f t="shared" si="252"/>
        <v>97625.986133333339</v>
      </c>
      <c r="Q380" s="359">
        <f t="shared" si="253"/>
        <v>352</v>
      </c>
      <c r="R380" s="360">
        <f t="shared" si="254"/>
        <v>0.25</v>
      </c>
      <c r="S380" s="361">
        <f t="shared" si="255"/>
        <v>372</v>
      </c>
      <c r="T380" s="362">
        <f t="shared" si="256"/>
        <v>0.26</v>
      </c>
      <c r="U380" s="331"/>
      <c r="V380" s="352">
        <f t="shared" si="257"/>
        <v>23501982.719999999</v>
      </c>
      <c r="W380" s="353">
        <f t="shared" si="258"/>
        <v>755696878.72000003</v>
      </c>
      <c r="X380" s="354">
        <f t="shared" si="259"/>
        <v>0.03</v>
      </c>
      <c r="Y380" s="355">
        <f t="shared" si="260"/>
        <v>3133.6</v>
      </c>
      <c r="Z380" s="333"/>
      <c r="AA380" s="348">
        <f t="shared" si="261"/>
        <v>-755689378.72000003</v>
      </c>
      <c r="AB380" s="349">
        <f t="shared" si="262"/>
        <v>100759.58</v>
      </c>
      <c r="AC380" s="350">
        <f t="shared" si="263"/>
        <v>0</v>
      </c>
      <c r="AD380" s="351">
        <f t="shared" si="264"/>
        <v>0</v>
      </c>
      <c r="AE380" s="174">
        <v>364</v>
      </c>
    </row>
    <row r="381" spans="1:31" ht="15">
      <c r="A381" s="173">
        <v>365</v>
      </c>
      <c r="B381" s="369">
        <f t="shared" si="241"/>
        <v>0</v>
      </c>
      <c r="C381" s="368">
        <f t="shared" si="242"/>
        <v>20</v>
      </c>
      <c r="D381" s="323"/>
      <c r="E381" s="366">
        <f t="shared" si="243"/>
        <v>0</v>
      </c>
      <c r="F381" s="367">
        <f t="shared" si="244"/>
        <v>4</v>
      </c>
      <c r="G381" s="368">
        <f t="shared" si="245"/>
        <v>1417</v>
      </c>
      <c r="H381" s="323"/>
      <c r="I381" s="363">
        <f t="shared" si="246"/>
        <v>156951.9</v>
      </c>
      <c r="J381" s="364">
        <f t="shared" si="247"/>
        <v>1569.519</v>
      </c>
      <c r="K381" s="365">
        <f t="shared" si="248"/>
        <v>209551.66700000004</v>
      </c>
      <c r="L381" s="329"/>
      <c r="M381" s="356">
        <f t="shared" si="249"/>
        <v>41910334</v>
      </c>
      <c r="N381" s="356">
        <f t="shared" si="250"/>
        <v>2095516.7</v>
      </c>
      <c r="O381" s="357">
        <f t="shared" si="251"/>
        <v>740514182</v>
      </c>
      <c r="P381" s="358">
        <f t="shared" si="252"/>
        <v>98735.224266666672</v>
      </c>
      <c r="Q381" s="359">
        <f t="shared" si="253"/>
        <v>353</v>
      </c>
      <c r="R381" s="360">
        <f t="shared" si="254"/>
        <v>0.25</v>
      </c>
      <c r="S381" s="361">
        <f t="shared" si="255"/>
        <v>373</v>
      </c>
      <c r="T381" s="362">
        <f t="shared" si="256"/>
        <v>0.26</v>
      </c>
      <c r="U381" s="331"/>
      <c r="V381" s="352">
        <f t="shared" si="257"/>
        <v>23679338.370000001</v>
      </c>
      <c r="W381" s="353">
        <f t="shared" si="258"/>
        <v>764193520.37</v>
      </c>
      <c r="X381" s="354">
        <f t="shared" si="259"/>
        <v>0.03</v>
      </c>
      <c r="Y381" s="355">
        <f t="shared" si="260"/>
        <v>3157.25</v>
      </c>
      <c r="Z381" s="333"/>
      <c r="AA381" s="348">
        <f t="shared" si="261"/>
        <v>-764186020.37</v>
      </c>
      <c r="AB381" s="349">
        <f t="shared" si="262"/>
        <v>101892.47</v>
      </c>
      <c r="AC381" s="350">
        <f t="shared" si="263"/>
        <v>0</v>
      </c>
      <c r="AD381" s="351">
        <f t="shared" si="264"/>
        <v>0</v>
      </c>
      <c r="AE381" s="174">
        <v>365</v>
      </c>
    </row>
    <row r="382" spans="1:31" ht="15">
      <c r="A382" s="173">
        <v>366</v>
      </c>
      <c r="B382" s="369">
        <f t="shared" si="241"/>
        <v>0</v>
      </c>
      <c r="C382" s="368">
        <f t="shared" si="242"/>
        <v>20</v>
      </c>
      <c r="D382" s="323"/>
      <c r="E382" s="366">
        <f t="shared" si="243"/>
        <v>0</v>
      </c>
      <c r="F382" s="367">
        <f t="shared" si="244"/>
        <v>4</v>
      </c>
      <c r="G382" s="368">
        <f t="shared" si="245"/>
        <v>1421</v>
      </c>
      <c r="H382" s="323"/>
      <c r="I382" s="363">
        <f t="shared" si="246"/>
        <v>157541.9</v>
      </c>
      <c r="J382" s="364">
        <f t="shared" si="247"/>
        <v>1575.4190000000001</v>
      </c>
      <c r="K382" s="365">
        <f t="shared" si="248"/>
        <v>211127.08600000004</v>
      </c>
      <c r="L382" s="329"/>
      <c r="M382" s="356">
        <f t="shared" si="249"/>
        <v>42225418</v>
      </c>
      <c r="N382" s="356">
        <f t="shared" si="250"/>
        <v>2111270.9</v>
      </c>
      <c r="O382" s="357">
        <f t="shared" si="251"/>
        <v>748896248.79999995</v>
      </c>
      <c r="P382" s="358">
        <f t="shared" si="252"/>
        <v>99852.833173333333</v>
      </c>
      <c r="Q382" s="359">
        <f t="shared" si="253"/>
        <v>355</v>
      </c>
      <c r="R382" s="360">
        <f t="shared" si="254"/>
        <v>0.25</v>
      </c>
      <c r="S382" s="361">
        <f t="shared" si="255"/>
        <v>375</v>
      </c>
      <c r="T382" s="362">
        <f t="shared" si="256"/>
        <v>0.26</v>
      </c>
      <c r="U382" s="331"/>
      <c r="V382" s="352">
        <f t="shared" si="257"/>
        <v>23857360.719999999</v>
      </c>
      <c r="W382" s="353">
        <f t="shared" si="258"/>
        <v>772753609.51999998</v>
      </c>
      <c r="X382" s="354">
        <f t="shared" si="259"/>
        <v>0.03</v>
      </c>
      <c r="Y382" s="355">
        <f t="shared" si="260"/>
        <v>3180.98</v>
      </c>
      <c r="Z382" s="333"/>
      <c r="AA382" s="348">
        <f t="shared" si="261"/>
        <v>-772746109.51999998</v>
      </c>
      <c r="AB382" s="349">
        <f t="shared" si="262"/>
        <v>103033.81</v>
      </c>
      <c r="AC382" s="350">
        <f t="shared" si="263"/>
        <v>0</v>
      </c>
      <c r="AD382" s="351">
        <f t="shared" si="264"/>
        <v>0</v>
      </c>
      <c r="AE382" s="174">
        <v>366</v>
      </c>
    </row>
    <row r="383" spans="1:31" ht="15">
      <c r="A383" s="173">
        <v>367</v>
      </c>
      <c r="B383" s="369">
        <f t="shared" si="241"/>
        <v>0</v>
      </c>
      <c r="C383" s="368">
        <f t="shared" si="242"/>
        <v>20</v>
      </c>
      <c r="D383" s="323"/>
      <c r="E383" s="366">
        <f t="shared" si="243"/>
        <v>0</v>
      </c>
      <c r="F383" s="367">
        <f t="shared" si="244"/>
        <v>4</v>
      </c>
      <c r="G383" s="368">
        <f t="shared" si="245"/>
        <v>1425</v>
      </c>
      <c r="H383" s="323"/>
      <c r="I383" s="363">
        <f t="shared" si="246"/>
        <v>158131.9</v>
      </c>
      <c r="J383" s="364">
        <f t="shared" si="247"/>
        <v>1581.319</v>
      </c>
      <c r="K383" s="365">
        <f t="shared" si="248"/>
        <v>212708.40500000003</v>
      </c>
      <c r="L383" s="329"/>
      <c r="M383" s="356">
        <f t="shared" si="249"/>
        <v>42541682</v>
      </c>
      <c r="N383" s="356">
        <f t="shared" si="250"/>
        <v>2127084.1</v>
      </c>
      <c r="O383" s="357">
        <f t="shared" si="251"/>
        <v>757341332.39999998</v>
      </c>
      <c r="P383" s="358">
        <f t="shared" si="252"/>
        <v>100978.84432</v>
      </c>
      <c r="Q383" s="359">
        <f t="shared" si="253"/>
        <v>356</v>
      </c>
      <c r="R383" s="360">
        <f t="shared" si="254"/>
        <v>0.25</v>
      </c>
      <c r="S383" s="361">
        <f t="shared" si="255"/>
        <v>376</v>
      </c>
      <c r="T383" s="362">
        <f t="shared" si="256"/>
        <v>0.26</v>
      </c>
      <c r="U383" s="331"/>
      <c r="V383" s="352">
        <f t="shared" si="257"/>
        <v>24036049.77</v>
      </c>
      <c r="W383" s="353">
        <f t="shared" si="258"/>
        <v>781377382.16999996</v>
      </c>
      <c r="X383" s="354">
        <f t="shared" si="259"/>
        <v>0.03</v>
      </c>
      <c r="Y383" s="355">
        <f t="shared" si="260"/>
        <v>3204.81</v>
      </c>
      <c r="Z383" s="333"/>
      <c r="AA383" s="348">
        <f t="shared" si="261"/>
        <v>-781369882.16999996</v>
      </c>
      <c r="AB383" s="349">
        <f t="shared" si="262"/>
        <v>104183.65</v>
      </c>
      <c r="AC383" s="350">
        <f t="shared" si="263"/>
        <v>0</v>
      </c>
      <c r="AD383" s="351">
        <f t="shared" si="264"/>
        <v>0</v>
      </c>
      <c r="AE383" s="174">
        <v>367</v>
      </c>
    </row>
    <row r="384" spans="1:31" ht="15">
      <c r="A384" s="173">
        <v>368</v>
      </c>
      <c r="B384" s="369">
        <f t="shared" si="241"/>
        <v>0</v>
      </c>
      <c r="C384" s="368">
        <f t="shared" si="242"/>
        <v>20</v>
      </c>
      <c r="D384" s="323"/>
      <c r="E384" s="366">
        <f t="shared" si="243"/>
        <v>0</v>
      </c>
      <c r="F384" s="367">
        <f t="shared" si="244"/>
        <v>4</v>
      </c>
      <c r="G384" s="368">
        <f t="shared" si="245"/>
        <v>1429</v>
      </c>
      <c r="H384" s="323"/>
      <c r="I384" s="363">
        <f t="shared" si="246"/>
        <v>158721.9</v>
      </c>
      <c r="J384" s="364">
        <f t="shared" si="247"/>
        <v>1587.2190000000001</v>
      </c>
      <c r="K384" s="365">
        <f t="shared" si="248"/>
        <v>214295.62400000004</v>
      </c>
      <c r="L384" s="329"/>
      <c r="M384" s="356">
        <f t="shared" si="249"/>
        <v>42859124</v>
      </c>
      <c r="N384" s="356">
        <f t="shared" si="250"/>
        <v>2142956.2000000002</v>
      </c>
      <c r="O384" s="357">
        <f t="shared" si="251"/>
        <v>765849668.79999995</v>
      </c>
      <c r="P384" s="358">
        <f t="shared" si="252"/>
        <v>102113.28917333332</v>
      </c>
      <c r="Q384" s="359">
        <f t="shared" si="253"/>
        <v>357</v>
      </c>
      <c r="R384" s="360">
        <f t="shared" si="254"/>
        <v>0.25</v>
      </c>
      <c r="S384" s="361">
        <f t="shared" si="255"/>
        <v>377</v>
      </c>
      <c r="T384" s="362">
        <f t="shared" si="256"/>
        <v>0.26</v>
      </c>
      <c r="U384" s="331"/>
      <c r="V384" s="352">
        <f t="shared" si="257"/>
        <v>24215405.510000002</v>
      </c>
      <c r="W384" s="353">
        <f t="shared" si="258"/>
        <v>790065074.30999994</v>
      </c>
      <c r="X384" s="354">
        <f t="shared" si="259"/>
        <v>0.03</v>
      </c>
      <c r="Y384" s="355">
        <f t="shared" si="260"/>
        <v>3228.72</v>
      </c>
      <c r="Z384" s="333"/>
      <c r="AA384" s="348">
        <f t="shared" si="261"/>
        <v>-790057574.30999994</v>
      </c>
      <c r="AB384" s="349">
        <f t="shared" si="262"/>
        <v>105342.01</v>
      </c>
      <c r="AC384" s="350">
        <f t="shared" si="263"/>
        <v>0</v>
      </c>
      <c r="AD384" s="351">
        <f t="shared" si="264"/>
        <v>0</v>
      </c>
      <c r="AE384" s="174">
        <v>368</v>
      </c>
    </row>
    <row r="385" spans="1:31" ht="15">
      <c r="A385" s="173">
        <v>369</v>
      </c>
      <c r="B385" s="369">
        <f t="shared" si="241"/>
        <v>0</v>
      </c>
      <c r="C385" s="368">
        <f t="shared" si="242"/>
        <v>20</v>
      </c>
      <c r="D385" s="323"/>
      <c r="E385" s="366">
        <f t="shared" si="243"/>
        <v>0</v>
      </c>
      <c r="F385" s="367">
        <f t="shared" si="244"/>
        <v>4</v>
      </c>
      <c r="G385" s="368">
        <f t="shared" si="245"/>
        <v>1433</v>
      </c>
      <c r="H385" s="323"/>
      <c r="I385" s="363">
        <f t="shared" si="246"/>
        <v>159311.9</v>
      </c>
      <c r="J385" s="364">
        <f t="shared" si="247"/>
        <v>1593.1189999999999</v>
      </c>
      <c r="K385" s="365">
        <f t="shared" si="248"/>
        <v>215888.74300000005</v>
      </c>
      <c r="L385" s="329"/>
      <c r="M385" s="356">
        <f t="shared" si="249"/>
        <v>43177748</v>
      </c>
      <c r="N385" s="356">
        <f t="shared" si="250"/>
        <v>2158887.4</v>
      </c>
      <c r="O385" s="357">
        <f t="shared" si="251"/>
        <v>774421493.60000002</v>
      </c>
      <c r="P385" s="358">
        <f t="shared" si="252"/>
        <v>103256.19914666667</v>
      </c>
      <c r="Q385" s="359">
        <f t="shared" si="253"/>
        <v>359</v>
      </c>
      <c r="R385" s="360">
        <f t="shared" si="254"/>
        <v>0.25</v>
      </c>
      <c r="S385" s="361">
        <f t="shared" si="255"/>
        <v>379</v>
      </c>
      <c r="T385" s="362">
        <f t="shared" si="256"/>
        <v>0.26</v>
      </c>
      <c r="U385" s="331"/>
      <c r="V385" s="352">
        <f t="shared" si="257"/>
        <v>24395427.960000001</v>
      </c>
      <c r="W385" s="353">
        <f t="shared" si="258"/>
        <v>798816921.55999994</v>
      </c>
      <c r="X385" s="354">
        <f t="shared" si="259"/>
        <v>0.03</v>
      </c>
      <c r="Y385" s="355">
        <f t="shared" si="260"/>
        <v>3252.72</v>
      </c>
      <c r="Z385" s="333"/>
      <c r="AA385" s="348">
        <f t="shared" si="261"/>
        <v>-798809421.55999994</v>
      </c>
      <c r="AB385" s="349">
        <f t="shared" si="262"/>
        <v>106508.92</v>
      </c>
      <c r="AC385" s="350">
        <f t="shared" si="263"/>
        <v>0</v>
      </c>
      <c r="AD385" s="351">
        <f t="shared" si="264"/>
        <v>0</v>
      </c>
      <c r="AE385" s="174">
        <v>369</v>
      </c>
    </row>
    <row r="386" spans="1:31" ht="15">
      <c r="A386" s="173">
        <v>370</v>
      </c>
      <c r="B386" s="369">
        <f t="shared" si="241"/>
        <v>0</v>
      </c>
      <c r="C386" s="368">
        <f t="shared" si="242"/>
        <v>20</v>
      </c>
      <c r="D386" s="323"/>
      <c r="E386" s="366">
        <f t="shared" si="243"/>
        <v>0</v>
      </c>
      <c r="F386" s="367">
        <f t="shared" si="244"/>
        <v>4</v>
      </c>
      <c r="G386" s="368">
        <f t="shared" si="245"/>
        <v>1437</v>
      </c>
      <c r="H386" s="323"/>
      <c r="I386" s="363">
        <f t="shared" si="246"/>
        <v>159901.9</v>
      </c>
      <c r="J386" s="364">
        <f t="shared" si="247"/>
        <v>1599.019</v>
      </c>
      <c r="K386" s="365">
        <f t="shared" si="248"/>
        <v>217487.76200000005</v>
      </c>
      <c r="L386" s="329"/>
      <c r="M386" s="356">
        <f t="shared" si="249"/>
        <v>43497552</v>
      </c>
      <c r="N386" s="356">
        <f t="shared" si="250"/>
        <v>2174877.6</v>
      </c>
      <c r="O386" s="357">
        <f t="shared" si="251"/>
        <v>783057043.20000005</v>
      </c>
      <c r="P386" s="358">
        <f t="shared" si="252"/>
        <v>104407.60576000001</v>
      </c>
      <c r="Q386" s="359">
        <f t="shared" si="253"/>
        <v>360</v>
      </c>
      <c r="R386" s="360">
        <f t="shared" si="254"/>
        <v>0.25</v>
      </c>
      <c r="S386" s="361">
        <f t="shared" si="255"/>
        <v>380</v>
      </c>
      <c r="T386" s="362">
        <f t="shared" si="256"/>
        <v>0.26</v>
      </c>
      <c r="U386" s="331"/>
      <c r="V386" s="352">
        <f t="shared" si="257"/>
        <v>24576117.109999999</v>
      </c>
      <c r="W386" s="353">
        <f t="shared" si="258"/>
        <v>807633160.30999994</v>
      </c>
      <c r="X386" s="354">
        <f t="shared" si="259"/>
        <v>0.03</v>
      </c>
      <c r="Y386" s="355">
        <f t="shared" si="260"/>
        <v>3276.82</v>
      </c>
      <c r="Z386" s="333"/>
      <c r="AA386" s="348">
        <f t="shared" si="261"/>
        <v>-807625660.30999994</v>
      </c>
      <c r="AB386" s="349">
        <f t="shared" si="262"/>
        <v>107684.42</v>
      </c>
      <c r="AC386" s="350">
        <f t="shared" si="263"/>
        <v>0</v>
      </c>
      <c r="AD386" s="351">
        <f t="shared" si="264"/>
        <v>0</v>
      </c>
      <c r="AE386" s="174">
        <v>370</v>
      </c>
    </row>
    <row r="387" spans="1:31" ht="15">
      <c r="A387" s="173">
        <v>371</v>
      </c>
      <c r="B387" s="369">
        <f t="shared" si="241"/>
        <v>0</v>
      </c>
      <c r="C387" s="368">
        <f t="shared" si="242"/>
        <v>20</v>
      </c>
      <c r="D387" s="323"/>
      <c r="E387" s="366">
        <f t="shared" si="243"/>
        <v>0</v>
      </c>
      <c r="F387" s="367">
        <f t="shared" si="244"/>
        <v>4</v>
      </c>
      <c r="G387" s="368">
        <f t="shared" si="245"/>
        <v>1441</v>
      </c>
      <c r="H387" s="323"/>
      <c r="I387" s="363">
        <f t="shared" si="246"/>
        <v>160491.9</v>
      </c>
      <c r="J387" s="364">
        <f t="shared" si="247"/>
        <v>1604.9190000000001</v>
      </c>
      <c r="K387" s="365">
        <f t="shared" si="248"/>
        <v>219092.68100000004</v>
      </c>
      <c r="L387" s="329"/>
      <c r="M387" s="356">
        <f t="shared" si="249"/>
        <v>43818536</v>
      </c>
      <c r="N387" s="356">
        <f t="shared" si="250"/>
        <v>2190926.7999999998</v>
      </c>
      <c r="O387" s="357">
        <f t="shared" si="251"/>
        <v>791756553.60000002</v>
      </c>
      <c r="P387" s="358">
        <f t="shared" si="252"/>
        <v>105567.54048</v>
      </c>
      <c r="Q387" s="359">
        <f t="shared" si="253"/>
        <v>361</v>
      </c>
      <c r="R387" s="360">
        <f t="shared" si="254"/>
        <v>0.25</v>
      </c>
      <c r="S387" s="361">
        <f t="shared" si="255"/>
        <v>381</v>
      </c>
      <c r="T387" s="362">
        <f t="shared" si="256"/>
        <v>0.26</v>
      </c>
      <c r="U387" s="331"/>
      <c r="V387" s="352">
        <f t="shared" si="257"/>
        <v>24757472.949999999</v>
      </c>
      <c r="W387" s="353">
        <f t="shared" si="258"/>
        <v>816514026.54999995</v>
      </c>
      <c r="X387" s="354">
        <f t="shared" si="259"/>
        <v>0.03</v>
      </c>
      <c r="Y387" s="355">
        <f t="shared" si="260"/>
        <v>3301</v>
      </c>
      <c r="Z387" s="333"/>
      <c r="AA387" s="348">
        <f t="shared" si="261"/>
        <v>-816506526.54999995</v>
      </c>
      <c r="AB387" s="349">
        <f t="shared" si="262"/>
        <v>108868.54</v>
      </c>
      <c r="AC387" s="350">
        <f t="shared" si="263"/>
        <v>0</v>
      </c>
      <c r="AD387" s="351">
        <f t="shared" si="264"/>
        <v>0</v>
      </c>
      <c r="AE387" s="174">
        <v>371</v>
      </c>
    </row>
    <row r="388" spans="1:31" ht="15">
      <c r="A388" s="173">
        <v>372</v>
      </c>
      <c r="B388" s="369">
        <f t="shared" si="241"/>
        <v>0</v>
      </c>
      <c r="C388" s="368">
        <f t="shared" si="242"/>
        <v>20</v>
      </c>
      <c r="D388" s="323"/>
      <c r="E388" s="366">
        <f t="shared" si="243"/>
        <v>0</v>
      </c>
      <c r="F388" s="367">
        <f t="shared" si="244"/>
        <v>4</v>
      </c>
      <c r="G388" s="368">
        <f t="shared" si="245"/>
        <v>1445</v>
      </c>
      <c r="H388" s="323"/>
      <c r="I388" s="363">
        <f t="shared" si="246"/>
        <v>161081.9</v>
      </c>
      <c r="J388" s="364">
        <f t="shared" si="247"/>
        <v>1610.819</v>
      </c>
      <c r="K388" s="365">
        <f t="shared" si="248"/>
        <v>220703.50000000003</v>
      </c>
      <c r="L388" s="329"/>
      <c r="M388" s="356">
        <f t="shared" si="249"/>
        <v>44140700</v>
      </c>
      <c r="N388" s="356">
        <f t="shared" si="250"/>
        <v>2207035</v>
      </c>
      <c r="O388" s="357">
        <f t="shared" si="251"/>
        <v>800520260.79999995</v>
      </c>
      <c r="P388" s="358">
        <f t="shared" si="252"/>
        <v>106736.03477333333</v>
      </c>
      <c r="Q388" s="359">
        <f t="shared" si="253"/>
        <v>363</v>
      </c>
      <c r="R388" s="360">
        <f t="shared" si="254"/>
        <v>0.25</v>
      </c>
      <c r="S388" s="361">
        <f t="shared" si="255"/>
        <v>383</v>
      </c>
      <c r="T388" s="362">
        <f t="shared" si="256"/>
        <v>0.27</v>
      </c>
      <c r="U388" s="331"/>
      <c r="V388" s="352">
        <f t="shared" si="257"/>
        <v>24939495.5</v>
      </c>
      <c r="W388" s="353">
        <f t="shared" si="258"/>
        <v>825459756.29999995</v>
      </c>
      <c r="X388" s="354">
        <f t="shared" si="259"/>
        <v>0.03</v>
      </c>
      <c r="Y388" s="355">
        <f t="shared" si="260"/>
        <v>3325.27</v>
      </c>
      <c r="Z388" s="333"/>
      <c r="AA388" s="348">
        <f t="shared" si="261"/>
        <v>-825452256.29999995</v>
      </c>
      <c r="AB388" s="349">
        <f t="shared" si="262"/>
        <v>110061.3</v>
      </c>
      <c r="AC388" s="350">
        <f t="shared" si="263"/>
        <v>0</v>
      </c>
      <c r="AD388" s="351">
        <f t="shared" si="264"/>
        <v>0</v>
      </c>
      <c r="AE388" s="174">
        <v>372</v>
      </c>
    </row>
    <row r="389" spans="1:31" ht="15">
      <c r="A389" s="173">
        <v>373</v>
      </c>
      <c r="B389" s="369">
        <f t="shared" si="241"/>
        <v>0</v>
      </c>
      <c r="C389" s="368">
        <f t="shared" si="242"/>
        <v>20</v>
      </c>
      <c r="D389" s="323"/>
      <c r="E389" s="366">
        <f t="shared" si="243"/>
        <v>0</v>
      </c>
      <c r="F389" s="367">
        <f t="shared" si="244"/>
        <v>4</v>
      </c>
      <c r="G389" s="368">
        <f t="shared" si="245"/>
        <v>1449</v>
      </c>
      <c r="H389" s="323"/>
      <c r="I389" s="363">
        <f t="shared" si="246"/>
        <v>161671.9</v>
      </c>
      <c r="J389" s="364">
        <f t="shared" si="247"/>
        <v>1616.7190000000001</v>
      </c>
      <c r="K389" s="365">
        <f t="shared" si="248"/>
        <v>222320.21900000004</v>
      </c>
      <c r="L389" s="329"/>
      <c r="M389" s="356">
        <f t="shared" si="249"/>
        <v>44464044</v>
      </c>
      <c r="N389" s="356">
        <f t="shared" si="250"/>
        <v>2223202.2000000002</v>
      </c>
      <c r="O389" s="357">
        <f t="shared" si="251"/>
        <v>809348400.79999995</v>
      </c>
      <c r="P389" s="358">
        <f t="shared" si="252"/>
        <v>107913.12010666665</v>
      </c>
      <c r="Q389" s="359">
        <f t="shared" si="253"/>
        <v>364</v>
      </c>
      <c r="R389" s="360">
        <f t="shared" si="254"/>
        <v>0.25</v>
      </c>
      <c r="S389" s="361">
        <f t="shared" si="255"/>
        <v>384</v>
      </c>
      <c r="T389" s="362">
        <f t="shared" si="256"/>
        <v>0.27</v>
      </c>
      <c r="U389" s="331"/>
      <c r="V389" s="352">
        <f t="shared" si="257"/>
        <v>25122184.75</v>
      </c>
      <c r="W389" s="353">
        <f t="shared" si="258"/>
        <v>834470585.54999995</v>
      </c>
      <c r="X389" s="354">
        <f t="shared" si="259"/>
        <v>0.03</v>
      </c>
      <c r="Y389" s="355">
        <f t="shared" si="260"/>
        <v>3349.62</v>
      </c>
      <c r="Z389" s="333"/>
      <c r="AA389" s="348">
        <f t="shared" si="261"/>
        <v>-834463085.54999995</v>
      </c>
      <c r="AB389" s="349">
        <f t="shared" si="262"/>
        <v>111262.74</v>
      </c>
      <c r="AC389" s="350">
        <f t="shared" si="263"/>
        <v>0</v>
      </c>
      <c r="AD389" s="351">
        <f t="shared" si="264"/>
        <v>0</v>
      </c>
      <c r="AE389" s="174">
        <v>373</v>
      </c>
    </row>
    <row r="390" spans="1:31" ht="15">
      <c r="A390" s="173">
        <v>374</v>
      </c>
      <c r="B390" s="369">
        <f t="shared" si="241"/>
        <v>0</v>
      </c>
      <c r="C390" s="368">
        <f t="shared" si="242"/>
        <v>20</v>
      </c>
      <c r="D390" s="323"/>
      <c r="E390" s="366">
        <f t="shared" si="243"/>
        <v>0</v>
      </c>
      <c r="F390" s="367">
        <f t="shared" si="244"/>
        <v>4</v>
      </c>
      <c r="G390" s="368">
        <f t="shared" si="245"/>
        <v>1453</v>
      </c>
      <c r="H390" s="323"/>
      <c r="I390" s="363">
        <f t="shared" si="246"/>
        <v>162261.9</v>
      </c>
      <c r="J390" s="364">
        <f t="shared" si="247"/>
        <v>1622.6189999999999</v>
      </c>
      <c r="K390" s="365">
        <f t="shared" si="248"/>
        <v>223942.83800000005</v>
      </c>
      <c r="L390" s="329"/>
      <c r="M390" s="356">
        <f t="shared" si="249"/>
        <v>44788568</v>
      </c>
      <c r="N390" s="356">
        <f t="shared" si="250"/>
        <v>2239428.4</v>
      </c>
      <c r="O390" s="357">
        <f t="shared" si="251"/>
        <v>818241209.60000002</v>
      </c>
      <c r="P390" s="358">
        <f t="shared" si="252"/>
        <v>109098.82794666667</v>
      </c>
      <c r="Q390" s="359">
        <f t="shared" si="253"/>
        <v>365</v>
      </c>
      <c r="R390" s="360">
        <f t="shared" si="254"/>
        <v>0.25</v>
      </c>
      <c r="S390" s="361">
        <f t="shared" si="255"/>
        <v>385</v>
      </c>
      <c r="T390" s="362">
        <f t="shared" si="256"/>
        <v>0.26</v>
      </c>
      <c r="U390" s="331"/>
      <c r="V390" s="352">
        <f t="shared" si="257"/>
        <v>25305540.690000001</v>
      </c>
      <c r="W390" s="353">
        <f t="shared" si="258"/>
        <v>843546750.28999996</v>
      </c>
      <c r="X390" s="354">
        <f t="shared" si="259"/>
        <v>0.03</v>
      </c>
      <c r="Y390" s="355">
        <f t="shared" si="260"/>
        <v>3374.07</v>
      </c>
      <c r="Z390" s="333"/>
      <c r="AA390" s="348">
        <f t="shared" si="261"/>
        <v>-843539250.28999996</v>
      </c>
      <c r="AB390" s="349">
        <f t="shared" si="262"/>
        <v>112472.9</v>
      </c>
      <c r="AC390" s="350">
        <f t="shared" si="263"/>
        <v>0</v>
      </c>
      <c r="AD390" s="351">
        <f t="shared" si="264"/>
        <v>0</v>
      </c>
      <c r="AE390" s="174">
        <v>374</v>
      </c>
    </row>
    <row r="391" spans="1:31" ht="15">
      <c r="A391" s="173">
        <v>375</v>
      </c>
      <c r="B391" s="369">
        <f t="shared" si="241"/>
        <v>0</v>
      </c>
      <c r="C391" s="368">
        <f t="shared" si="242"/>
        <v>20</v>
      </c>
      <c r="D391" s="323"/>
      <c r="E391" s="366">
        <f t="shared" si="243"/>
        <v>0</v>
      </c>
      <c r="F391" s="367">
        <f t="shared" si="244"/>
        <v>4</v>
      </c>
      <c r="G391" s="368">
        <f t="shared" si="245"/>
        <v>1457</v>
      </c>
      <c r="H391" s="323"/>
      <c r="I391" s="363">
        <f t="shared" si="246"/>
        <v>162851.9</v>
      </c>
      <c r="J391" s="364">
        <f t="shared" si="247"/>
        <v>1628.519</v>
      </c>
      <c r="K391" s="365">
        <f t="shared" si="248"/>
        <v>225571.35700000005</v>
      </c>
      <c r="L391" s="329"/>
      <c r="M391" s="356">
        <f t="shared" si="249"/>
        <v>45114272</v>
      </c>
      <c r="N391" s="356">
        <f t="shared" si="250"/>
        <v>2255713.6</v>
      </c>
      <c r="O391" s="357">
        <f t="shared" si="251"/>
        <v>827198923.20000005</v>
      </c>
      <c r="P391" s="358">
        <f t="shared" si="252"/>
        <v>110293.18976000001</v>
      </c>
      <c r="Q391" s="359">
        <f t="shared" si="253"/>
        <v>367</v>
      </c>
      <c r="R391" s="360">
        <f t="shared" si="254"/>
        <v>0.25</v>
      </c>
      <c r="S391" s="361">
        <f t="shared" si="255"/>
        <v>387</v>
      </c>
      <c r="T391" s="362">
        <f t="shared" si="256"/>
        <v>0.27</v>
      </c>
      <c r="U391" s="331"/>
      <c r="V391" s="352">
        <f t="shared" si="257"/>
        <v>25489563.34</v>
      </c>
      <c r="W391" s="353">
        <f t="shared" si="258"/>
        <v>852688486.53999996</v>
      </c>
      <c r="X391" s="354">
        <f t="shared" si="259"/>
        <v>0.03</v>
      </c>
      <c r="Y391" s="355">
        <f t="shared" si="260"/>
        <v>3398.61</v>
      </c>
      <c r="Z391" s="333"/>
      <c r="AA391" s="348">
        <f t="shared" si="261"/>
        <v>-852680986.53999996</v>
      </c>
      <c r="AB391" s="349">
        <f t="shared" si="262"/>
        <v>113691.8</v>
      </c>
      <c r="AC391" s="350">
        <f t="shared" si="263"/>
        <v>0</v>
      </c>
      <c r="AD391" s="351">
        <f t="shared" si="264"/>
        <v>0</v>
      </c>
      <c r="AE391" s="174">
        <v>375</v>
      </c>
    </row>
    <row r="392" spans="1:31" ht="15">
      <c r="A392" s="173">
        <v>376</v>
      </c>
      <c r="B392" s="369">
        <f t="shared" si="241"/>
        <v>0</v>
      </c>
      <c r="C392" s="368">
        <f t="shared" si="242"/>
        <v>20</v>
      </c>
      <c r="D392" s="323"/>
      <c r="E392" s="366">
        <f t="shared" si="243"/>
        <v>0</v>
      </c>
      <c r="F392" s="367">
        <f t="shared" si="244"/>
        <v>4</v>
      </c>
      <c r="G392" s="368">
        <f t="shared" si="245"/>
        <v>1461</v>
      </c>
      <c r="H392" s="323"/>
      <c r="I392" s="363">
        <f t="shared" si="246"/>
        <v>163441.9</v>
      </c>
      <c r="J392" s="364">
        <f t="shared" si="247"/>
        <v>1634.4190000000001</v>
      </c>
      <c r="K392" s="365">
        <f t="shared" si="248"/>
        <v>227205.77600000004</v>
      </c>
      <c r="L392" s="329"/>
      <c r="M392" s="356">
        <f t="shared" si="249"/>
        <v>45441156</v>
      </c>
      <c r="N392" s="356">
        <f t="shared" si="250"/>
        <v>2272057.7999999998</v>
      </c>
      <c r="O392" s="357">
        <f t="shared" si="251"/>
        <v>836221777.60000002</v>
      </c>
      <c r="P392" s="358">
        <f t="shared" si="252"/>
        <v>111496.23701333333</v>
      </c>
      <c r="Q392" s="359">
        <f t="shared" si="253"/>
        <v>368</v>
      </c>
      <c r="R392" s="360">
        <f t="shared" si="254"/>
        <v>0.25</v>
      </c>
      <c r="S392" s="361">
        <f t="shared" si="255"/>
        <v>388</v>
      </c>
      <c r="T392" s="362">
        <f t="shared" si="256"/>
        <v>0.27</v>
      </c>
      <c r="U392" s="331"/>
      <c r="V392" s="352">
        <f t="shared" si="257"/>
        <v>25674252.690000001</v>
      </c>
      <c r="W392" s="353">
        <f t="shared" si="258"/>
        <v>861896030.28999996</v>
      </c>
      <c r="X392" s="354">
        <f t="shared" si="259"/>
        <v>0.03</v>
      </c>
      <c r="Y392" s="355">
        <f t="shared" si="260"/>
        <v>3423.23</v>
      </c>
      <c r="Z392" s="333"/>
      <c r="AA392" s="348">
        <f t="shared" si="261"/>
        <v>-861888530.28999996</v>
      </c>
      <c r="AB392" s="349">
        <f t="shared" si="262"/>
        <v>114919.47</v>
      </c>
      <c r="AC392" s="350">
        <f t="shared" si="263"/>
        <v>0</v>
      </c>
      <c r="AD392" s="351">
        <f t="shared" si="264"/>
        <v>0</v>
      </c>
      <c r="AE392" s="174">
        <v>376</v>
      </c>
    </row>
    <row r="393" spans="1:31" ht="15">
      <c r="A393" s="173">
        <v>377</v>
      </c>
      <c r="B393" s="369">
        <f t="shared" si="241"/>
        <v>0</v>
      </c>
      <c r="C393" s="368">
        <f t="shared" si="242"/>
        <v>20</v>
      </c>
      <c r="D393" s="323"/>
      <c r="E393" s="366">
        <f t="shared" si="243"/>
        <v>0</v>
      </c>
      <c r="F393" s="367">
        <f t="shared" si="244"/>
        <v>4</v>
      </c>
      <c r="G393" s="368">
        <f t="shared" si="245"/>
        <v>1465</v>
      </c>
      <c r="H393" s="323"/>
      <c r="I393" s="363">
        <f t="shared" si="246"/>
        <v>164031.9</v>
      </c>
      <c r="J393" s="364">
        <f t="shared" si="247"/>
        <v>1640.319</v>
      </c>
      <c r="K393" s="365">
        <f t="shared" si="248"/>
        <v>228846.09500000003</v>
      </c>
      <c r="L393" s="329"/>
      <c r="M393" s="356">
        <f t="shared" si="249"/>
        <v>45769220</v>
      </c>
      <c r="N393" s="356">
        <f t="shared" si="250"/>
        <v>2288461</v>
      </c>
      <c r="O393" s="357">
        <f t="shared" si="251"/>
        <v>845310008.79999995</v>
      </c>
      <c r="P393" s="358">
        <f t="shared" si="252"/>
        <v>112708.00117333332</v>
      </c>
      <c r="Q393" s="359">
        <f t="shared" si="253"/>
        <v>369</v>
      </c>
      <c r="R393" s="360">
        <f t="shared" si="254"/>
        <v>0.25</v>
      </c>
      <c r="S393" s="361">
        <f t="shared" si="255"/>
        <v>389</v>
      </c>
      <c r="T393" s="362">
        <f t="shared" si="256"/>
        <v>0.27</v>
      </c>
      <c r="U393" s="331"/>
      <c r="V393" s="352">
        <f t="shared" si="257"/>
        <v>25859608.739999998</v>
      </c>
      <c r="W393" s="353">
        <f t="shared" si="258"/>
        <v>871169617.53999996</v>
      </c>
      <c r="X393" s="354">
        <f t="shared" si="259"/>
        <v>0.03</v>
      </c>
      <c r="Y393" s="355">
        <f t="shared" si="260"/>
        <v>3447.95</v>
      </c>
      <c r="Z393" s="333"/>
      <c r="AA393" s="348">
        <f t="shared" si="261"/>
        <v>-871162117.53999996</v>
      </c>
      <c r="AB393" s="349">
        <f t="shared" si="262"/>
        <v>116155.95</v>
      </c>
      <c r="AC393" s="350">
        <f t="shared" si="263"/>
        <v>0</v>
      </c>
      <c r="AD393" s="351">
        <f t="shared" si="264"/>
        <v>0</v>
      </c>
      <c r="AE393" s="174">
        <v>377</v>
      </c>
    </row>
    <row r="394" spans="1:31" ht="15">
      <c r="A394" s="173">
        <v>378</v>
      </c>
      <c r="B394" s="369">
        <f t="shared" si="241"/>
        <v>0</v>
      </c>
      <c r="C394" s="368">
        <f t="shared" si="242"/>
        <v>20</v>
      </c>
      <c r="D394" s="323"/>
      <c r="E394" s="366">
        <f t="shared" si="243"/>
        <v>0</v>
      </c>
      <c r="F394" s="367">
        <f t="shared" si="244"/>
        <v>4</v>
      </c>
      <c r="G394" s="368">
        <f t="shared" si="245"/>
        <v>1469</v>
      </c>
      <c r="H394" s="323"/>
      <c r="I394" s="363">
        <f t="shared" si="246"/>
        <v>164621.9</v>
      </c>
      <c r="J394" s="364">
        <f t="shared" si="247"/>
        <v>1646.2190000000001</v>
      </c>
      <c r="K394" s="365">
        <f t="shared" si="248"/>
        <v>230492.31400000004</v>
      </c>
      <c r="L394" s="329"/>
      <c r="M394" s="356">
        <f t="shared" si="249"/>
        <v>46098462</v>
      </c>
      <c r="N394" s="356">
        <f t="shared" si="250"/>
        <v>2304923.1</v>
      </c>
      <c r="O394" s="357">
        <f t="shared" si="251"/>
        <v>854463852.79999995</v>
      </c>
      <c r="P394" s="358">
        <f t="shared" si="252"/>
        <v>113928.51370666666</v>
      </c>
      <c r="Q394" s="359">
        <f t="shared" si="253"/>
        <v>371</v>
      </c>
      <c r="R394" s="360">
        <f t="shared" si="254"/>
        <v>0.25</v>
      </c>
      <c r="S394" s="361">
        <f t="shared" si="255"/>
        <v>391</v>
      </c>
      <c r="T394" s="362">
        <f t="shared" si="256"/>
        <v>0.27</v>
      </c>
      <c r="U394" s="331"/>
      <c r="V394" s="352">
        <f t="shared" si="257"/>
        <v>26045631.48</v>
      </c>
      <c r="W394" s="353">
        <f t="shared" si="258"/>
        <v>880509484.27999997</v>
      </c>
      <c r="X394" s="354">
        <f t="shared" si="259"/>
        <v>0.03</v>
      </c>
      <c r="Y394" s="355">
        <f t="shared" si="260"/>
        <v>3472.75</v>
      </c>
      <c r="Z394" s="333"/>
      <c r="AA394" s="348">
        <f t="shared" si="261"/>
        <v>-880501984.27999997</v>
      </c>
      <c r="AB394" s="349">
        <f t="shared" si="262"/>
        <v>117401.26</v>
      </c>
      <c r="AC394" s="350">
        <f t="shared" si="263"/>
        <v>0</v>
      </c>
      <c r="AD394" s="351">
        <f t="shared" si="264"/>
        <v>0</v>
      </c>
      <c r="AE394" s="174">
        <v>378</v>
      </c>
    </row>
    <row r="395" spans="1:31" ht="15">
      <c r="A395" s="173">
        <v>379</v>
      </c>
      <c r="B395" s="369">
        <f t="shared" si="241"/>
        <v>0</v>
      </c>
      <c r="C395" s="368">
        <f t="shared" si="242"/>
        <v>20</v>
      </c>
      <c r="D395" s="323"/>
      <c r="E395" s="366">
        <f t="shared" si="243"/>
        <v>0</v>
      </c>
      <c r="F395" s="367">
        <f t="shared" si="244"/>
        <v>4</v>
      </c>
      <c r="G395" s="368">
        <f t="shared" si="245"/>
        <v>1473</v>
      </c>
      <c r="H395" s="323"/>
      <c r="I395" s="363">
        <f t="shared" si="246"/>
        <v>165211.9</v>
      </c>
      <c r="J395" s="364">
        <f t="shared" si="247"/>
        <v>1652.1189999999999</v>
      </c>
      <c r="K395" s="365">
        <f t="shared" si="248"/>
        <v>232144.43300000005</v>
      </c>
      <c r="L395" s="329"/>
      <c r="M395" s="356">
        <f t="shared" si="249"/>
        <v>46428886</v>
      </c>
      <c r="N395" s="356">
        <f t="shared" si="250"/>
        <v>2321444.2999999998</v>
      </c>
      <c r="O395" s="357">
        <f t="shared" si="251"/>
        <v>863683545.20000005</v>
      </c>
      <c r="P395" s="358">
        <f t="shared" si="252"/>
        <v>115157.80602666667</v>
      </c>
      <c r="Q395" s="359">
        <f t="shared" si="253"/>
        <v>372</v>
      </c>
      <c r="R395" s="360">
        <f t="shared" si="254"/>
        <v>0.25</v>
      </c>
      <c r="S395" s="361">
        <f t="shared" si="255"/>
        <v>392</v>
      </c>
      <c r="T395" s="362">
        <f t="shared" si="256"/>
        <v>0.27</v>
      </c>
      <c r="U395" s="331"/>
      <c r="V395" s="352">
        <f t="shared" si="257"/>
        <v>26232320.93</v>
      </c>
      <c r="W395" s="353">
        <f t="shared" si="258"/>
        <v>889915866.13</v>
      </c>
      <c r="X395" s="354">
        <f t="shared" si="259"/>
        <v>0.03</v>
      </c>
      <c r="Y395" s="355">
        <f t="shared" si="260"/>
        <v>3497.64</v>
      </c>
      <c r="Z395" s="333"/>
      <c r="AA395" s="348">
        <f t="shared" si="261"/>
        <v>-889908366.13</v>
      </c>
      <c r="AB395" s="349">
        <f t="shared" si="262"/>
        <v>118655.45</v>
      </c>
      <c r="AC395" s="350">
        <f t="shared" si="263"/>
        <v>0</v>
      </c>
      <c r="AD395" s="351">
        <f t="shared" si="264"/>
        <v>0</v>
      </c>
      <c r="AE395" s="174">
        <v>379</v>
      </c>
    </row>
    <row r="396" spans="1:31" ht="15">
      <c r="A396" s="173">
        <v>380</v>
      </c>
      <c r="B396" s="369">
        <f t="shared" si="241"/>
        <v>0</v>
      </c>
      <c r="C396" s="368">
        <f t="shared" si="242"/>
        <v>20</v>
      </c>
      <c r="D396" s="323"/>
      <c r="E396" s="366">
        <f t="shared" si="243"/>
        <v>0</v>
      </c>
      <c r="F396" s="367">
        <f t="shared" si="244"/>
        <v>4</v>
      </c>
      <c r="G396" s="368">
        <f t="shared" si="245"/>
        <v>1477</v>
      </c>
      <c r="H396" s="323"/>
      <c r="I396" s="363">
        <f t="shared" si="246"/>
        <v>165801.9</v>
      </c>
      <c r="J396" s="364">
        <f t="shared" si="247"/>
        <v>1658.019</v>
      </c>
      <c r="K396" s="365">
        <f t="shared" si="248"/>
        <v>233802.45200000005</v>
      </c>
      <c r="L396" s="329"/>
      <c r="M396" s="356">
        <f t="shared" si="249"/>
        <v>46760490</v>
      </c>
      <c r="N396" s="356">
        <f t="shared" si="250"/>
        <v>2338024.5</v>
      </c>
      <c r="O396" s="357">
        <f t="shared" si="251"/>
        <v>872969322.39999998</v>
      </c>
      <c r="P396" s="358">
        <f t="shared" si="252"/>
        <v>116395.90965333334</v>
      </c>
      <c r="Q396" s="359">
        <f t="shared" si="253"/>
        <v>373</v>
      </c>
      <c r="R396" s="360">
        <f t="shared" si="254"/>
        <v>0.25</v>
      </c>
      <c r="S396" s="361">
        <f t="shared" si="255"/>
        <v>393</v>
      </c>
      <c r="T396" s="362">
        <f t="shared" si="256"/>
        <v>0.27</v>
      </c>
      <c r="U396" s="331"/>
      <c r="V396" s="352">
        <f t="shared" si="257"/>
        <v>26419677.079999998</v>
      </c>
      <c r="W396" s="353">
        <f t="shared" si="258"/>
        <v>899388999.48000002</v>
      </c>
      <c r="X396" s="354">
        <f t="shared" si="259"/>
        <v>0.03</v>
      </c>
      <c r="Y396" s="355">
        <f t="shared" si="260"/>
        <v>3522.62</v>
      </c>
      <c r="Z396" s="333"/>
      <c r="AA396" s="348">
        <f t="shared" si="261"/>
        <v>-899381499.48000002</v>
      </c>
      <c r="AB396" s="349">
        <f t="shared" si="262"/>
        <v>119918.53</v>
      </c>
      <c r="AC396" s="350">
        <f t="shared" si="263"/>
        <v>0</v>
      </c>
      <c r="AD396" s="351">
        <f t="shared" si="264"/>
        <v>0</v>
      </c>
      <c r="AE396" s="174">
        <v>380</v>
      </c>
    </row>
    <row r="397" spans="1:31" ht="15">
      <c r="A397" s="173">
        <v>381</v>
      </c>
      <c r="B397" s="369">
        <f t="shared" si="241"/>
        <v>0</v>
      </c>
      <c r="C397" s="368">
        <f t="shared" si="242"/>
        <v>20</v>
      </c>
      <c r="D397" s="323"/>
      <c r="E397" s="366">
        <f t="shared" si="243"/>
        <v>0</v>
      </c>
      <c r="F397" s="367">
        <f t="shared" si="244"/>
        <v>4</v>
      </c>
      <c r="G397" s="368">
        <f t="shared" si="245"/>
        <v>1481</v>
      </c>
      <c r="H397" s="323"/>
      <c r="I397" s="363">
        <f t="shared" si="246"/>
        <v>166391.9</v>
      </c>
      <c r="J397" s="364">
        <f t="shared" si="247"/>
        <v>1663.9190000000001</v>
      </c>
      <c r="K397" s="365">
        <f t="shared" si="248"/>
        <v>235466.37100000004</v>
      </c>
      <c r="L397" s="329"/>
      <c r="M397" s="356">
        <f t="shared" si="249"/>
        <v>47093274</v>
      </c>
      <c r="N397" s="356">
        <f t="shared" si="250"/>
        <v>2354663.7000000002</v>
      </c>
      <c r="O397" s="357">
        <f t="shared" si="251"/>
        <v>882321420.39999998</v>
      </c>
      <c r="P397" s="358">
        <f t="shared" si="252"/>
        <v>117642.85605333334</v>
      </c>
      <c r="Q397" s="359">
        <f t="shared" si="253"/>
        <v>375</v>
      </c>
      <c r="R397" s="360">
        <f t="shared" si="254"/>
        <v>0.25</v>
      </c>
      <c r="S397" s="361">
        <f t="shared" si="255"/>
        <v>395</v>
      </c>
      <c r="T397" s="362">
        <f t="shared" si="256"/>
        <v>0.27</v>
      </c>
      <c r="U397" s="331"/>
      <c r="V397" s="352">
        <f t="shared" si="257"/>
        <v>26607699.920000002</v>
      </c>
      <c r="W397" s="353">
        <f t="shared" si="258"/>
        <v>908929120.32000005</v>
      </c>
      <c r="X397" s="354">
        <f t="shared" si="259"/>
        <v>0.03</v>
      </c>
      <c r="Y397" s="355">
        <f t="shared" si="260"/>
        <v>3547.69</v>
      </c>
      <c r="Z397" s="333"/>
      <c r="AA397" s="348">
        <f t="shared" si="261"/>
        <v>-908921620.32000005</v>
      </c>
      <c r="AB397" s="349">
        <f t="shared" si="262"/>
        <v>121190.55</v>
      </c>
      <c r="AC397" s="350">
        <f t="shared" si="263"/>
        <v>0</v>
      </c>
      <c r="AD397" s="351">
        <f t="shared" si="264"/>
        <v>0</v>
      </c>
      <c r="AE397" s="174">
        <v>381</v>
      </c>
    </row>
    <row r="398" spans="1:31" ht="15">
      <c r="A398" s="173">
        <v>382</v>
      </c>
      <c r="B398" s="369">
        <f t="shared" si="241"/>
        <v>0</v>
      </c>
      <c r="C398" s="368">
        <f t="shared" si="242"/>
        <v>20</v>
      </c>
      <c r="D398" s="323"/>
      <c r="E398" s="366">
        <f t="shared" si="243"/>
        <v>0</v>
      </c>
      <c r="F398" s="367">
        <f t="shared" si="244"/>
        <v>4</v>
      </c>
      <c r="G398" s="368">
        <f t="shared" si="245"/>
        <v>1485</v>
      </c>
      <c r="H398" s="323"/>
      <c r="I398" s="363">
        <f t="shared" si="246"/>
        <v>166981.9</v>
      </c>
      <c r="J398" s="364">
        <f t="shared" si="247"/>
        <v>1669.819</v>
      </c>
      <c r="K398" s="365">
        <f t="shared" si="248"/>
        <v>237136.19000000003</v>
      </c>
      <c r="L398" s="329"/>
      <c r="M398" s="356">
        <f t="shared" si="249"/>
        <v>47427238</v>
      </c>
      <c r="N398" s="356">
        <f t="shared" si="250"/>
        <v>2371361.9</v>
      </c>
      <c r="O398" s="357">
        <f t="shared" si="251"/>
        <v>891740075.20000005</v>
      </c>
      <c r="P398" s="358">
        <f t="shared" si="252"/>
        <v>118898.67669333334</v>
      </c>
      <c r="Q398" s="359">
        <f t="shared" si="253"/>
        <v>376</v>
      </c>
      <c r="R398" s="360">
        <f t="shared" si="254"/>
        <v>0.25</v>
      </c>
      <c r="S398" s="361">
        <f t="shared" si="255"/>
        <v>396</v>
      </c>
      <c r="T398" s="362">
        <f t="shared" si="256"/>
        <v>0.27</v>
      </c>
      <c r="U398" s="331"/>
      <c r="V398" s="352">
        <f t="shared" si="257"/>
        <v>26796389.469999999</v>
      </c>
      <c r="W398" s="353">
        <f t="shared" si="258"/>
        <v>918536464.66999996</v>
      </c>
      <c r="X398" s="354">
        <f t="shared" si="259"/>
        <v>0.03</v>
      </c>
      <c r="Y398" s="355">
        <f t="shared" si="260"/>
        <v>3572.85</v>
      </c>
      <c r="Z398" s="333"/>
      <c r="AA398" s="348">
        <f t="shared" si="261"/>
        <v>-918528964.66999996</v>
      </c>
      <c r="AB398" s="349">
        <f t="shared" si="262"/>
        <v>122471.53</v>
      </c>
      <c r="AC398" s="350">
        <f t="shared" si="263"/>
        <v>0</v>
      </c>
      <c r="AD398" s="351">
        <f t="shared" si="264"/>
        <v>0</v>
      </c>
      <c r="AE398" s="174">
        <v>382</v>
      </c>
    </row>
    <row r="399" spans="1:31" ht="15">
      <c r="A399" s="173">
        <v>383</v>
      </c>
      <c r="B399" s="369">
        <f t="shared" si="241"/>
        <v>0</v>
      </c>
      <c r="C399" s="368">
        <f t="shared" si="242"/>
        <v>20</v>
      </c>
      <c r="D399" s="323"/>
      <c r="E399" s="366">
        <f t="shared" si="243"/>
        <v>0</v>
      </c>
      <c r="F399" s="367">
        <f t="shared" si="244"/>
        <v>4</v>
      </c>
      <c r="G399" s="368">
        <f t="shared" si="245"/>
        <v>1489</v>
      </c>
      <c r="H399" s="323"/>
      <c r="I399" s="363">
        <f t="shared" si="246"/>
        <v>167571.9</v>
      </c>
      <c r="J399" s="364">
        <f t="shared" si="247"/>
        <v>1675.7190000000001</v>
      </c>
      <c r="K399" s="365">
        <f t="shared" si="248"/>
        <v>238811.90900000004</v>
      </c>
      <c r="L399" s="329"/>
      <c r="M399" s="356">
        <f t="shared" si="249"/>
        <v>47762382</v>
      </c>
      <c r="N399" s="356">
        <f t="shared" si="250"/>
        <v>2388119.1</v>
      </c>
      <c r="O399" s="357">
        <f t="shared" si="251"/>
        <v>901225522.79999995</v>
      </c>
      <c r="P399" s="358">
        <f t="shared" si="252"/>
        <v>120163.40303999999</v>
      </c>
      <c r="Q399" s="359">
        <f t="shared" si="253"/>
        <v>377</v>
      </c>
      <c r="R399" s="360">
        <f t="shared" si="254"/>
        <v>0.25</v>
      </c>
      <c r="S399" s="361">
        <f t="shared" si="255"/>
        <v>397</v>
      </c>
      <c r="T399" s="362">
        <f t="shared" si="256"/>
        <v>0.27</v>
      </c>
      <c r="U399" s="331"/>
      <c r="V399" s="352">
        <f t="shared" si="257"/>
        <v>26985745.719999999</v>
      </c>
      <c r="W399" s="353">
        <f t="shared" si="258"/>
        <v>928211268.51999998</v>
      </c>
      <c r="X399" s="354">
        <f t="shared" si="259"/>
        <v>0.03</v>
      </c>
      <c r="Y399" s="355">
        <f t="shared" si="260"/>
        <v>3598.1</v>
      </c>
      <c r="Z399" s="333"/>
      <c r="AA399" s="348">
        <f t="shared" si="261"/>
        <v>-928203768.51999998</v>
      </c>
      <c r="AB399" s="349">
        <f t="shared" si="262"/>
        <v>123761.5</v>
      </c>
      <c r="AC399" s="350">
        <f t="shared" si="263"/>
        <v>0</v>
      </c>
      <c r="AD399" s="351">
        <f t="shared" si="264"/>
        <v>0</v>
      </c>
      <c r="AE399" s="174">
        <v>383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Y283"/>
  <sheetViews>
    <sheetView topLeftCell="A259" workbookViewId="0">
      <selection activeCell="E82" sqref="E82"/>
    </sheetView>
  </sheetViews>
  <sheetFormatPr defaultRowHeight="12.75"/>
  <sheetData>
    <row r="1" spans="1:2">
      <c r="B1" s="371"/>
    </row>
    <row r="2" spans="1:2">
      <c r="A2" s="370">
        <v>1</v>
      </c>
      <c r="B2" s="371"/>
    </row>
    <row r="3" spans="1:2">
      <c r="B3" s="371"/>
    </row>
    <row r="4" spans="1:2">
      <c r="A4" s="370">
        <v>2</v>
      </c>
      <c r="B4" s="371"/>
    </row>
    <row r="5" spans="1:2">
      <c r="B5" s="371"/>
    </row>
    <row r="6" spans="1:2">
      <c r="A6" s="370">
        <v>3</v>
      </c>
      <c r="B6" s="371"/>
    </row>
    <row r="7" spans="1:2">
      <c r="B7" s="371"/>
    </row>
    <row r="8" spans="1:2">
      <c r="A8" s="370">
        <v>4</v>
      </c>
      <c r="B8" s="371"/>
    </row>
    <row r="9" spans="1:2">
      <c r="B9" s="371"/>
    </row>
    <row r="10" spans="1:2">
      <c r="A10" s="370">
        <v>5</v>
      </c>
      <c r="B10" s="371"/>
    </row>
    <row r="11" spans="1:2">
      <c r="B11" s="371"/>
    </row>
    <row r="12" spans="1:2">
      <c r="A12" s="370">
        <v>6</v>
      </c>
      <c r="B12" s="371"/>
    </row>
    <row r="13" spans="1:2">
      <c r="B13" s="371"/>
    </row>
    <row r="14" spans="1:2">
      <c r="A14" s="370">
        <v>7</v>
      </c>
      <c r="B14" s="371"/>
    </row>
    <row r="15" spans="1:2">
      <c r="B15" s="371"/>
    </row>
    <row r="16" spans="1:2">
      <c r="A16" s="370">
        <v>8</v>
      </c>
      <c r="B16" s="371"/>
    </row>
    <row r="17" spans="1:2">
      <c r="B17" s="371"/>
    </row>
    <row r="18" spans="1:2">
      <c r="A18" s="370">
        <v>9</v>
      </c>
      <c r="B18" s="371"/>
    </row>
    <row r="19" spans="1:2">
      <c r="B19" s="371"/>
    </row>
    <row r="20" spans="1:2">
      <c r="A20" s="370">
        <v>10</v>
      </c>
      <c r="B20" s="371"/>
    </row>
    <row r="21" spans="1:2">
      <c r="B21" s="371"/>
    </row>
    <row r="22" spans="1:2">
      <c r="A22" s="370">
        <v>11</v>
      </c>
      <c r="B22" s="371"/>
    </row>
    <row r="23" spans="1:2">
      <c r="B23" s="371"/>
    </row>
    <row r="24" spans="1:2">
      <c r="A24" s="370">
        <v>12</v>
      </c>
      <c r="B24" s="371"/>
    </row>
    <row r="25" spans="1:2">
      <c r="B25" s="371"/>
    </row>
    <row r="26" spans="1:2">
      <c r="A26" s="370">
        <v>13</v>
      </c>
      <c r="B26" s="371"/>
    </row>
    <row r="27" spans="1:2">
      <c r="B27" s="371"/>
    </row>
    <row r="28" spans="1:2">
      <c r="A28" s="370">
        <v>14</v>
      </c>
      <c r="B28" s="371"/>
    </row>
    <row r="29" spans="1:2">
      <c r="B29" s="371"/>
    </row>
    <row r="30" spans="1:2">
      <c r="A30" s="370">
        <v>15</v>
      </c>
      <c r="B30" s="371"/>
    </row>
    <row r="31" spans="1:2">
      <c r="B31" s="371"/>
    </row>
    <row r="32" spans="1:2">
      <c r="A32" s="370">
        <v>16</v>
      </c>
      <c r="B32" s="371"/>
    </row>
    <row r="33" spans="1:3">
      <c r="B33" s="371"/>
    </row>
    <row r="34" spans="1:3">
      <c r="A34" s="370">
        <v>17</v>
      </c>
      <c r="B34" s="371"/>
    </row>
    <row r="35" spans="1:3">
      <c r="B35" s="371"/>
    </row>
    <row r="36" spans="1:3">
      <c r="A36" s="370">
        <v>18</v>
      </c>
      <c r="B36" s="371"/>
    </row>
    <row r="37" spans="1:3">
      <c r="B37" s="371"/>
    </row>
    <row r="38" spans="1:3">
      <c r="A38" s="370">
        <v>19</v>
      </c>
      <c r="B38" s="371"/>
    </row>
    <row r="39" spans="1:3">
      <c r="B39" s="371"/>
    </row>
    <row r="40" spans="1:3">
      <c r="A40" s="370">
        <v>20</v>
      </c>
      <c r="B40" s="371"/>
      <c r="C40" t="s">
        <v>89</v>
      </c>
    </row>
    <row r="41" spans="1:3" s="288" customFormat="1">
      <c r="C41" s="371"/>
    </row>
    <row r="42" spans="1:3">
      <c r="C42" s="371"/>
    </row>
    <row r="43" spans="1:3">
      <c r="A43" s="370">
        <v>21</v>
      </c>
      <c r="B43" s="370">
        <v>101</v>
      </c>
      <c r="C43" s="371"/>
    </row>
    <row r="44" spans="1:3" s="288" customFormat="1">
      <c r="C44" s="371"/>
    </row>
    <row r="45" spans="1:3">
      <c r="C45" s="371"/>
    </row>
    <row r="46" spans="1:3">
      <c r="A46" s="370">
        <v>22</v>
      </c>
      <c r="B46" s="370">
        <v>102</v>
      </c>
      <c r="C46" s="371"/>
    </row>
    <row r="47" spans="1:3" s="288" customFormat="1">
      <c r="C47" s="371"/>
    </row>
    <row r="48" spans="1:3">
      <c r="C48" s="371"/>
    </row>
    <row r="49" spans="1:3">
      <c r="A49" s="370">
        <v>23</v>
      </c>
      <c r="B49" s="370">
        <v>103</v>
      </c>
      <c r="C49" s="371"/>
    </row>
    <row r="50" spans="1:3" s="288" customFormat="1">
      <c r="C50" s="371"/>
    </row>
    <row r="51" spans="1:3">
      <c r="C51" s="371"/>
    </row>
    <row r="52" spans="1:3">
      <c r="A52" s="370">
        <v>24</v>
      </c>
      <c r="B52" s="370">
        <v>104</v>
      </c>
      <c r="C52" s="371"/>
    </row>
    <row r="53" spans="1:3">
      <c r="A53" s="288"/>
      <c r="B53" s="288"/>
      <c r="C53" s="371"/>
    </row>
    <row r="54" spans="1:3">
      <c r="C54" s="371"/>
    </row>
    <row r="55" spans="1:3">
      <c r="A55" s="370">
        <v>25</v>
      </c>
      <c r="B55" s="370">
        <v>105</v>
      </c>
      <c r="C55" s="371"/>
    </row>
    <row r="56" spans="1:3">
      <c r="A56" s="288"/>
      <c r="B56" s="288"/>
      <c r="C56" s="371"/>
    </row>
    <row r="57" spans="1:3">
      <c r="C57" s="371"/>
    </row>
    <row r="58" spans="1:3">
      <c r="A58" s="370">
        <v>26</v>
      </c>
      <c r="B58" s="370">
        <v>106</v>
      </c>
      <c r="C58" s="371"/>
    </row>
    <row r="59" spans="1:3">
      <c r="A59" s="288"/>
      <c r="B59" s="288"/>
      <c r="C59" s="371"/>
    </row>
    <row r="60" spans="1:3">
      <c r="C60" s="371"/>
    </row>
    <row r="61" spans="1:3">
      <c r="A61" s="370">
        <v>27</v>
      </c>
      <c r="B61" s="370">
        <v>107</v>
      </c>
      <c r="C61" s="371"/>
    </row>
    <row r="62" spans="1:3">
      <c r="A62" s="288"/>
      <c r="B62" s="288"/>
      <c r="C62" s="371"/>
    </row>
    <row r="63" spans="1:3">
      <c r="C63" s="371"/>
    </row>
    <row r="64" spans="1:3">
      <c r="A64" s="370">
        <v>28</v>
      </c>
      <c r="B64" s="370">
        <v>108</v>
      </c>
      <c r="C64" s="371"/>
    </row>
    <row r="65" spans="1:4">
      <c r="A65" s="288"/>
      <c r="B65" s="288"/>
      <c r="C65" s="371"/>
    </row>
    <row r="66" spans="1:4">
      <c r="C66" s="371"/>
    </row>
    <row r="67" spans="1:4">
      <c r="A67" s="370">
        <v>29</v>
      </c>
      <c r="B67" s="370">
        <v>109</v>
      </c>
      <c r="C67" s="371"/>
    </row>
    <row r="68" spans="1:4">
      <c r="A68" s="288"/>
      <c r="B68" s="288"/>
      <c r="C68" s="371"/>
    </row>
    <row r="69" spans="1:4">
      <c r="C69" s="371"/>
    </row>
    <row r="70" spans="1:4">
      <c r="A70" s="370">
        <v>30</v>
      </c>
      <c r="B70" s="370">
        <v>110</v>
      </c>
      <c r="C70" s="371"/>
    </row>
    <row r="71" spans="1:4">
      <c r="A71" s="288"/>
      <c r="B71" s="288"/>
      <c r="C71" s="371"/>
    </row>
    <row r="72" spans="1:4">
      <c r="C72" s="371"/>
    </row>
    <row r="73" spans="1:4">
      <c r="A73" s="370">
        <v>31</v>
      </c>
      <c r="B73" s="370">
        <v>111</v>
      </c>
      <c r="C73" s="371"/>
    </row>
    <row r="74" spans="1:4">
      <c r="A74" s="288"/>
      <c r="B74" s="288"/>
      <c r="C74" s="371"/>
    </row>
    <row r="75" spans="1:4">
      <c r="C75" s="371"/>
    </row>
    <row r="76" spans="1:4">
      <c r="A76" s="370">
        <v>32</v>
      </c>
      <c r="B76" s="370">
        <v>112</v>
      </c>
      <c r="C76" s="371"/>
    </row>
    <row r="77" spans="1:4">
      <c r="A77" s="288"/>
      <c r="B77" s="288"/>
      <c r="C77" s="371"/>
    </row>
    <row r="78" spans="1:4">
      <c r="C78" s="371"/>
    </row>
    <row r="79" spans="1:4">
      <c r="A79" s="370">
        <v>33</v>
      </c>
      <c r="B79" s="370">
        <v>113</v>
      </c>
      <c r="C79" s="371"/>
      <c r="D79" t="s">
        <v>90</v>
      </c>
    </row>
    <row r="80" spans="1:4">
      <c r="A80" s="288"/>
      <c r="B80" s="288"/>
      <c r="C80" s="371"/>
    </row>
    <row r="81" spans="1:6">
      <c r="C81" s="371"/>
    </row>
    <row r="82" spans="1:6">
      <c r="A82" s="370">
        <v>34</v>
      </c>
      <c r="B82" s="370">
        <v>114</v>
      </c>
      <c r="C82" s="370">
        <v>181</v>
      </c>
      <c r="E82" s="372">
        <v>0.3</v>
      </c>
    </row>
    <row r="83" spans="1:6">
      <c r="A83" s="288"/>
      <c r="B83" s="288"/>
    </row>
    <row r="85" spans="1:6">
      <c r="A85" s="370">
        <v>35</v>
      </c>
      <c r="B85" s="370">
        <v>115</v>
      </c>
      <c r="C85" s="370">
        <v>182</v>
      </c>
    </row>
    <row r="86" spans="1:6">
      <c r="A86" s="288"/>
      <c r="B86" s="288"/>
    </row>
    <row r="88" spans="1:6">
      <c r="A88" s="370">
        <v>36</v>
      </c>
      <c r="B88" s="370">
        <v>116</v>
      </c>
      <c r="C88" s="370">
        <v>183</v>
      </c>
    </row>
    <row r="89" spans="1:6">
      <c r="A89" s="288"/>
      <c r="B89" s="288"/>
    </row>
    <row r="91" spans="1:6">
      <c r="A91" s="370">
        <v>37</v>
      </c>
      <c r="B91" s="370">
        <v>117</v>
      </c>
      <c r="C91" s="370">
        <v>184</v>
      </c>
      <c r="D91" s="370">
        <v>248</v>
      </c>
      <c r="F91" s="372">
        <v>0.4</v>
      </c>
    </row>
    <row r="92" spans="1:6">
      <c r="A92" s="288"/>
      <c r="B92" s="288"/>
    </row>
    <row r="94" spans="1:6">
      <c r="A94" s="370">
        <v>38</v>
      </c>
      <c r="B94" s="370">
        <v>118</v>
      </c>
      <c r="C94" s="370">
        <v>185</v>
      </c>
      <c r="D94" s="370">
        <v>249</v>
      </c>
    </row>
    <row r="95" spans="1:6">
      <c r="A95" s="288"/>
      <c r="B95" s="288"/>
    </row>
    <row r="97" spans="1:6">
      <c r="A97" s="370">
        <v>39</v>
      </c>
      <c r="B97" s="370">
        <v>119</v>
      </c>
      <c r="C97" s="370">
        <v>186</v>
      </c>
      <c r="D97" s="370">
        <v>250</v>
      </c>
    </row>
    <row r="98" spans="1:6">
      <c r="A98" s="288"/>
      <c r="B98" s="288"/>
    </row>
    <row r="100" spans="1:6">
      <c r="A100" s="370">
        <v>40</v>
      </c>
      <c r="B100" s="370">
        <v>120</v>
      </c>
      <c r="C100" s="370">
        <v>187</v>
      </c>
      <c r="D100" s="370">
        <v>251</v>
      </c>
      <c r="E100" s="370">
        <v>312</v>
      </c>
    </row>
    <row r="101" spans="1:6">
      <c r="A101" s="288"/>
      <c r="B101" s="288"/>
    </row>
    <row r="103" spans="1:6">
      <c r="A103" s="370">
        <v>41</v>
      </c>
      <c r="B103" s="370">
        <v>121</v>
      </c>
      <c r="C103" s="370">
        <v>188</v>
      </c>
      <c r="D103" s="370">
        <v>252</v>
      </c>
      <c r="E103" s="370">
        <v>313</v>
      </c>
    </row>
    <row r="104" spans="1:6">
      <c r="A104" s="288"/>
      <c r="B104" s="288"/>
    </row>
    <row r="106" spans="1:6">
      <c r="A106" s="370">
        <v>42</v>
      </c>
      <c r="B106" s="370">
        <v>122</v>
      </c>
      <c r="C106" s="370">
        <v>189</v>
      </c>
      <c r="D106" s="370">
        <v>253</v>
      </c>
      <c r="E106" s="370">
        <v>314</v>
      </c>
    </row>
    <row r="107" spans="1:6">
      <c r="A107" s="288"/>
      <c r="B107" s="288"/>
    </row>
    <row r="109" spans="1:6">
      <c r="A109" s="370">
        <v>43</v>
      </c>
      <c r="B109" s="370">
        <v>123</v>
      </c>
      <c r="C109" s="370">
        <v>190</v>
      </c>
      <c r="D109" s="370">
        <v>254</v>
      </c>
      <c r="E109" s="370">
        <v>315</v>
      </c>
      <c r="F109" s="370">
        <v>373</v>
      </c>
    </row>
    <row r="110" spans="1:6">
      <c r="A110" s="288"/>
      <c r="B110" s="288"/>
    </row>
    <row r="112" spans="1:6">
      <c r="A112" s="370">
        <v>44</v>
      </c>
      <c r="B112" s="370">
        <v>124</v>
      </c>
      <c r="C112" s="370">
        <v>191</v>
      </c>
      <c r="D112" s="370">
        <v>255</v>
      </c>
      <c r="E112" s="370">
        <v>316</v>
      </c>
      <c r="F112" s="370">
        <v>374</v>
      </c>
    </row>
    <row r="113" spans="1:8">
      <c r="A113" s="288"/>
      <c r="B113" s="288"/>
    </row>
    <row r="115" spans="1:8">
      <c r="A115" s="370">
        <v>45</v>
      </c>
      <c r="B115" s="370">
        <v>125</v>
      </c>
      <c r="C115" s="370">
        <v>192</v>
      </c>
      <c r="D115" s="370">
        <v>256</v>
      </c>
      <c r="E115" s="370">
        <v>317</v>
      </c>
      <c r="F115" s="370">
        <v>375</v>
      </c>
    </row>
    <row r="116" spans="1:8">
      <c r="A116" s="288"/>
      <c r="B116" s="288"/>
    </row>
    <row r="118" spans="1:8">
      <c r="A118" s="370">
        <v>46</v>
      </c>
      <c r="B118" s="370">
        <v>126</v>
      </c>
      <c r="C118" s="370">
        <v>193</v>
      </c>
      <c r="D118" s="370">
        <v>257</v>
      </c>
      <c r="E118" s="370">
        <v>318</v>
      </c>
      <c r="F118" s="370">
        <v>376</v>
      </c>
      <c r="G118" s="370">
        <v>431</v>
      </c>
    </row>
    <row r="119" spans="1:8">
      <c r="A119" s="288"/>
      <c r="B119" s="288"/>
    </row>
    <row r="121" spans="1:8">
      <c r="A121" s="370">
        <v>47</v>
      </c>
      <c r="B121" s="370">
        <v>127</v>
      </c>
      <c r="C121" s="370">
        <v>194</v>
      </c>
      <c r="D121" s="370">
        <v>258</v>
      </c>
      <c r="E121" s="370">
        <v>319</v>
      </c>
      <c r="F121" s="370">
        <v>377</v>
      </c>
      <c r="G121" s="370">
        <v>432</v>
      </c>
    </row>
    <row r="122" spans="1:8">
      <c r="A122" s="288"/>
      <c r="B122" s="288"/>
    </row>
    <row r="124" spans="1:8">
      <c r="A124" s="370">
        <v>48</v>
      </c>
      <c r="B124" s="370">
        <v>128</v>
      </c>
      <c r="C124" s="370">
        <v>195</v>
      </c>
      <c r="D124" s="370">
        <v>259</v>
      </c>
      <c r="E124" s="370">
        <v>320</v>
      </c>
      <c r="F124" s="370">
        <v>378</v>
      </c>
      <c r="G124" s="370">
        <v>433</v>
      </c>
    </row>
    <row r="125" spans="1:8">
      <c r="A125" s="288"/>
      <c r="B125" s="288"/>
    </row>
    <row r="127" spans="1:8">
      <c r="A127" s="370">
        <v>49</v>
      </c>
      <c r="B127" s="370">
        <v>129</v>
      </c>
      <c r="C127" s="370">
        <v>196</v>
      </c>
      <c r="D127" s="370">
        <v>260</v>
      </c>
      <c r="E127" s="370">
        <v>321</v>
      </c>
      <c r="F127" s="370">
        <v>379</v>
      </c>
      <c r="G127" s="370">
        <v>434</v>
      </c>
      <c r="H127" s="370">
        <v>486</v>
      </c>
    </row>
    <row r="128" spans="1:8">
      <c r="A128" s="288"/>
      <c r="B128" s="288"/>
    </row>
    <row r="130" spans="1:9">
      <c r="A130" s="370">
        <v>50</v>
      </c>
      <c r="B130" s="370">
        <v>130</v>
      </c>
      <c r="C130" s="370">
        <v>197</v>
      </c>
      <c r="D130" s="370">
        <v>261</v>
      </c>
      <c r="E130" s="370">
        <v>322</v>
      </c>
      <c r="F130" s="370">
        <v>380</v>
      </c>
      <c r="G130" s="370">
        <v>435</v>
      </c>
      <c r="H130" s="370">
        <v>487</v>
      </c>
    </row>
    <row r="131" spans="1:9">
      <c r="A131" s="288"/>
      <c r="B131" s="288"/>
    </row>
    <row r="133" spans="1:9">
      <c r="A133" s="370">
        <v>51</v>
      </c>
      <c r="B133" s="370">
        <v>131</v>
      </c>
      <c r="C133" s="370">
        <v>198</v>
      </c>
      <c r="D133" s="370">
        <v>262</v>
      </c>
      <c r="E133" s="370">
        <v>323</v>
      </c>
      <c r="F133" s="370">
        <v>381</v>
      </c>
      <c r="G133" s="370">
        <v>436</v>
      </c>
      <c r="H133" s="370">
        <v>488</v>
      </c>
    </row>
    <row r="134" spans="1:9">
      <c r="A134" s="288"/>
      <c r="B134" s="288"/>
    </row>
    <row r="136" spans="1:9">
      <c r="A136" s="370">
        <v>52</v>
      </c>
      <c r="B136" s="370">
        <v>132</v>
      </c>
      <c r="C136" s="370">
        <v>199</v>
      </c>
      <c r="D136" s="370">
        <v>263</v>
      </c>
      <c r="E136" s="370">
        <v>324</v>
      </c>
      <c r="F136" s="370">
        <v>382</v>
      </c>
      <c r="G136" s="370">
        <v>437</v>
      </c>
      <c r="H136" s="370">
        <v>489</v>
      </c>
      <c r="I136" s="370">
        <v>538</v>
      </c>
    </row>
    <row r="137" spans="1:9">
      <c r="A137" s="288"/>
      <c r="B137" s="288"/>
    </row>
    <row r="139" spans="1:9">
      <c r="A139" s="370">
        <v>53</v>
      </c>
      <c r="B139" s="370">
        <v>133</v>
      </c>
      <c r="C139" s="370">
        <v>200</v>
      </c>
      <c r="D139" s="370">
        <v>264</v>
      </c>
      <c r="E139" s="370">
        <v>325</v>
      </c>
      <c r="F139" s="370">
        <v>383</v>
      </c>
      <c r="G139" s="370">
        <v>438</v>
      </c>
      <c r="H139" s="370">
        <v>490</v>
      </c>
      <c r="I139" s="370">
        <v>539</v>
      </c>
    </row>
    <row r="140" spans="1:9">
      <c r="A140" s="288"/>
      <c r="B140" s="288"/>
    </row>
    <row r="142" spans="1:9">
      <c r="A142" s="370">
        <v>54</v>
      </c>
      <c r="B142" s="370">
        <v>134</v>
      </c>
      <c r="C142" s="370">
        <v>201</v>
      </c>
      <c r="D142" s="370">
        <v>265</v>
      </c>
      <c r="E142" s="370">
        <v>326</v>
      </c>
      <c r="F142" s="370">
        <v>384</v>
      </c>
      <c r="G142" s="370">
        <v>439</v>
      </c>
      <c r="H142" s="370">
        <v>491</v>
      </c>
      <c r="I142" s="370">
        <v>540</v>
      </c>
    </row>
    <row r="143" spans="1:9">
      <c r="A143" s="288"/>
      <c r="B143" s="288"/>
    </row>
    <row r="145" spans="1:11">
      <c r="A145" s="370">
        <v>55</v>
      </c>
      <c r="B145" s="370">
        <v>135</v>
      </c>
      <c r="C145" s="370">
        <v>202</v>
      </c>
      <c r="D145" s="370">
        <v>266</v>
      </c>
      <c r="E145" s="370">
        <v>327</v>
      </c>
      <c r="F145" s="370">
        <v>385</v>
      </c>
      <c r="G145" s="370">
        <v>440</v>
      </c>
      <c r="H145" s="370">
        <v>492</v>
      </c>
      <c r="I145" s="370">
        <v>541</v>
      </c>
      <c r="J145" s="370">
        <v>587</v>
      </c>
    </row>
    <row r="146" spans="1:11">
      <c r="A146" s="288"/>
      <c r="B146" s="288"/>
    </row>
    <row r="148" spans="1:11">
      <c r="A148" s="370">
        <v>56</v>
      </c>
      <c r="B148" s="370">
        <v>136</v>
      </c>
      <c r="C148" s="370">
        <v>203</v>
      </c>
      <c r="D148" s="370">
        <v>267</v>
      </c>
      <c r="E148" s="370">
        <v>328</v>
      </c>
      <c r="F148" s="370">
        <v>386</v>
      </c>
      <c r="G148" s="370">
        <v>441</v>
      </c>
      <c r="H148" s="370">
        <v>493</v>
      </c>
      <c r="I148" s="370">
        <v>542</v>
      </c>
      <c r="J148" s="370">
        <v>588</v>
      </c>
    </row>
    <row r="149" spans="1:11">
      <c r="A149" s="288"/>
      <c r="B149" s="288"/>
    </row>
    <row r="151" spans="1:11">
      <c r="A151" s="370">
        <v>57</v>
      </c>
      <c r="B151" s="370">
        <v>137</v>
      </c>
      <c r="C151" s="370">
        <v>204</v>
      </c>
      <c r="D151" s="370">
        <v>268</v>
      </c>
      <c r="E151" s="370">
        <v>329</v>
      </c>
      <c r="F151" s="370">
        <v>387</v>
      </c>
      <c r="G151" s="370">
        <v>442</v>
      </c>
      <c r="H151" s="370">
        <v>494</v>
      </c>
      <c r="I151" s="370">
        <v>543</v>
      </c>
      <c r="J151" s="370">
        <v>589</v>
      </c>
    </row>
    <row r="152" spans="1:11">
      <c r="A152" s="288"/>
      <c r="B152" s="288"/>
    </row>
    <row r="154" spans="1:11">
      <c r="A154" s="370">
        <v>58</v>
      </c>
      <c r="B154" s="370">
        <v>138</v>
      </c>
      <c r="C154" s="370">
        <v>205</v>
      </c>
      <c r="D154" s="370">
        <v>269</v>
      </c>
      <c r="E154" s="370">
        <v>330</v>
      </c>
      <c r="F154" s="370">
        <v>388</v>
      </c>
      <c r="G154" s="370">
        <v>443</v>
      </c>
      <c r="H154" s="370">
        <v>495</v>
      </c>
      <c r="I154" s="370">
        <v>544</v>
      </c>
      <c r="J154" s="370">
        <v>590</v>
      </c>
      <c r="K154" s="370">
        <v>633</v>
      </c>
    </row>
    <row r="155" spans="1:11">
      <c r="A155" s="288"/>
      <c r="B155" s="288"/>
    </row>
    <row r="157" spans="1:11">
      <c r="A157" s="370">
        <v>59</v>
      </c>
      <c r="B157" s="370">
        <v>139</v>
      </c>
      <c r="C157" s="370">
        <v>206</v>
      </c>
      <c r="D157" s="370">
        <v>270</v>
      </c>
      <c r="E157" s="370">
        <v>331</v>
      </c>
      <c r="F157" s="370">
        <v>389</v>
      </c>
      <c r="G157" s="370">
        <v>444</v>
      </c>
      <c r="H157" s="370">
        <v>496</v>
      </c>
      <c r="I157" s="370">
        <v>545</v>
      </c>
      <c r="J157" s="370">
        <v>591</v>
      </c>
      <c r="K157" s="370">
        <v>634</v>
      </c>
    </row>
    <row r="158" spans="1:11">
      <c r="A158" s="288"/>
      <c r="B158" s="288"/>
    </row>
    <row r="160" spans="1:11">
      <c r="A160" s="370">
        <v>60</v>
      </c>
      <c r="B160" s="370">
        <v>140</v>
      </c>
      <c r="C160" s="370">
        <v>207</v>
      </c>
      <c r="D160" s="370">
        <v>271</v>
      </c>
      <c r="E160" s="370">
        <v>332</v>
      </c>
      <c r="F160" s="370">
        <v>390</v>
      </c>
      <c r="G160" s="370">
        <v>445</v>
      </c>
      <c r="H160" s="370">
        <v>497</v>
      </c>
      <c r="I160" s="370">
        <v>546</v>
      </c>
      <c r="J160" s="370">
        <v>592</v>
      </c>
      <c r="K160" s="370">
        <v>635</v>
      </c>
    </row>
    <row r="161" spans="1:13">
      <c r="A161" s="288"/>
      <c r="B161" s="288"/>
    </row>
    <row r="163" spans="1:13">
      <c r="A163" s="370">
        <v>61</v>
      </c>
      <c r="B163" s="370">
        <v>141</v>
      </c>
      <c r="C163" s="370">
        <v>208</v>
      </c>
      <c r="D163" s="370">
        <v>272</v>
      </c>
      <c r="E163" s="370">
        <v>333</v>
      </c>
      <c r="F163" s="370">
        <v>391</v>
      </c>
      <c r="G163" s="370">
        <v>446</v>
      </c>
      <c r="H163" s="370">
        <v>498</v>
      </c>
      <c r="I163" s="370">
        <v>547</v>
      </c>
      <c r="J163" s="370">
        <v>593</v>
      </c>
      <c r="K163" s="370">
        <v>636</v>
      </c>
      <c r="L163" s="370">
        <v>676</v>
      </c>
    </row>
    <row r="164" spans="1:13">
      <c r="A164" s="288"/>
      <c r="B164" s="288"/>
    </row>
    <row r="166" spans="1:13">
      <c r="A166" s="370">
        <v>62</v>
      </c>
      <c r="B166" s="370">
        <v>142</v>
      </c>
      <c r="C166" s="370">
        <v>209</v>
      </c>
      <c r="D166" s="370">
        <v>273</v>
      </c>
      <c r="E166" s="370">
        <v>334</v>
      </c>
      <c r="F166" s="370">
        <v>392</v>
      </c>
      <c r="G166" s="370">
        <v>447</v>
      </c>
      <c r="H166" s="370">
        <v>499</v>
      </c>
      <c r="I166" s="370">
        <v>548</v>
      </c>
      <c r="J166" s="370">
        <v>594</v>
      </c>
      <c r="K166" s="370">
        <v>637</v>
      </c>
      <c r="L166" s="370">
        <v>677</v>
      </c>
    </row>
    <row r="167" spans="1:13">
      <c r="A167" s="288"/>
      <c r="B167" s="288"/>
    </row>
    <row r="169" spans="1:13">
      <c r="A169" s="370">
        <v>63</v>
      </c>
      <c r="B169" s="370">
        <v>143</v>
      </c>
      <c r="C169" s="370">
        <v>210</v>
      </c>
      <c r="D169" s="370">
        <v>274</v>
      </c>
      <c r="E169" s="370">
        <v>335</v>
      </c>
      <c r="F169" s="370">
        <v>393</v>
      </c>
      <c r="G169" s="370">
        <v>448</v>
      </c>
      <c r="H169" s="370">
        <v>500</v>
      </c>
      <c r="I169" s="370">
        <v>549</v>
      </c>
      <c r="J169" s="370">
        <v>595</v>
      </c>
      <c r="K169" s="370">
        <v>638</v>
      </c>
      <c r="L169" s="370">
        <v>678</v>
      </c>
    </row>
    <row r="170" spans="1:13">
      <c r="A170" s="288"/>
      <c r="B170" s="288"/>
    </row>
    <row r="172" spans="1:13">
      <c r="A172" s="370">
        <v>64</v>
      </c>
      <c r="B172" s="370">
        <v>144</v>
      </c>
      <c r="C172" s="370">
        <v>211</v>
      </c>
      <c r="D172" s="370">
        <v>275</v>
      </c>
      <c r="E172" s="370">
        <v>336</v>
      </c>
      <c r="F172" s="370">
        <v>394</v>
      </c>
      <c r="G172" s="370">
        <v>449</v>
      </c>
      <c r="H172" s="370">
        <v>501</v>
      </c>
      <c r="I172" s="370">
        <v>550</v>
      </c>
      <c r="J172" s="370">
        <v>596</v>
      </c>
      <c r="K172" s="370">
        <v>639</v>
      </c>
      <c r="L172" s="370">
        <v>679</v>
      </c>
      <c r="M172" s="370">
        <v>716</v>
      </c>
    </row>
    <row r="173" spans="1:13">
      <c r="A173" s="288"/>
      <c r="B173" s="288"/>
    </row>
    <row r="175" spans="1:13">
      <c r="A175" s="370">
        <v>65</v>
      </c>
      <c r="B175" s="370">
        <v>145</v>
      </c>
      <c r="C175" s="370">
        <v>212</v>
      </c>
      <c r="D175" s="370">
        <v>276</v>
      </c>
      <c r="E175" s="370">
        <v>337</v>
      </c>
      <c r="F175" s="370">
        <v>395</v>
      </c>
      <c r="G175" s="370">
        <v>450</v>
      </c>
      <c r="H175" s="370">
        <v>502</v>
      </c>
      <c r="I175" s="370">
        <v>551</v>
      </c>
      <c r="J175" s="370">
        <v>597</v>
      </c>
      <c r="K175" s="370">
        <v>640</v>
      </c>
      <c r="L175" s="370">
        <v>680</v>
      </c>
      <c r="M175" s="370">
        <v>717</v>
      </c>
    </row>
    <row r="176" spans="1:13">
      <c r="A176" s="288"/>
      <c r="B176" s="288"/>
    </row>
    <row r="178" spans="1:15">
      <c r="A178" s="370">
        <v>66</v>
      </c>
      <c r="B178" s="370">
        <v>146</v>
      </c>
      <c r="C178" s="370">
        <v>213</v>
      </c>
      <c r="D178" s="370">
        <v>277</v>
      </c>
      <c r="E178" s="370">
        <v>338</v>
      </c>
      <c r="F178" s="370">
        <v>396</v>
      </c>
      <c r="G178" s="370">
        <v>451</v>
      </c>
      <c r="H178" s="370">
        <v>503</v>
      </c>
      <c r="I178" s="370">
        <v>552</v>
      </c>
      <c r="J178" s="370">
        <v>598</v>
      </c>
      <c r="K178" s="370">
        <v>641</v>
      </c>
      <c r="L178" s="370">
        <v>681</v>
      </c>
      <c r="M178" s="370">
        <v>718</v>
      </c>
    </row>
    <row r="179" spans="1:15">
      <c r="A179" s="288"/>
      <c r="B179" s="288"/>
    </row>
    <row r="181" spans="1:15">
      <c r="A181" s="370">
        <v>67</v>
      </c>
      <c r="B181" s="370">
        <v>147</v>
      </c>
      <c r="C181" s="370">
        <v>214</v>
      </c>
      <c r="D181" s="370">
        <v>278</v>
      </c>
      <c r="E181" s="370">
        <v>339</v>
      </c>
      <c r="F181" s="370">
        <v>397</v>
      </c>
      <c r="G181" s="370">
        <v>452</v>
      </c>
      <c r="H181" s="370">
        <v>504</v>
      </c>
      <c r="I181" s="370">
        <v>553</v>
      </c>
      <c r="J181" s="370">
        <v>599</v>
      </c>
      <c r="K181" s="370">
        <v>642</v>
      </c>
      <c r="L181" s="370">
        <v>682</v>
      </c>
      <c r="M181" s="370">
        <v>719</v>
      </c>
      <c r="N181" s="370">
        <v>753</v>
      </c>
    </row>
    <row r="182" spans="1:15">
      <c r="A182" s="288"/>
      <c r="B182" s="288"/>
    </row>
    <row r="184" spans="1:15">
      <c r="A184" s="370">
        <v>68</v>
      </c>
      <c r="B184" s="370">
        <v>148</v>
      </c>
      <c r="C184" s="370">
        <v>215</v>
      </c>
      <c r="D184" s="370">
        <v>279</v>
      </c>
      <c r="E184" s="370">
        <v>340</v>
      </c>
      <c r="F184" s="370">
        <v>398</v>
      </c>
      <c r="G184" s="370">
        <v>453</v>
      </c>
      <c r="H184" s="370">
        <v>505</v>
      </c>
      <c r="I184" s="370">
        <v>554</v>
      </c>
      <c r="J184" s="370">
        <v>600</v>
      </c>
      <c r="K184" s="370">
        <v>643</v>
      </c>
      <c r="L184" s="370">
        <v>683</v>
      </c>
      <c r="M184" s="370">
        <v>720</v>
      </c>
      <c r="N184" s="370">
        <v>754</v>
      </c>
    </row>
    <row r="185" spans="1:15">
      <c r="A185" s="288"/>
      <c r="B185" s="288"/>
    </row>
    <row r="187" spans="1:15">
      <c r="A187" s="370">
        <v>69</v>
      </c>
      <c r="B187" s="370">
        <v>149</v>
      </c>
      <c r="C187" s="370">
        <v>216</v>
      </c>
      <c r="D187" s="370">
        <v>280</v>
      </c>
      <c r="E187" s="370">
        <v>341</v>
      </c>
      <c r="F187" s="370">
        <v>399</v>
      </c>
      <c r="G187" s="370">
        <v>454</v>
      </c>
      <c r="H187" s="370">
        <v>506</v>
      </c>
      <c r="I187" s="370">
        <v>555</v>
      </c>
      <c r="J187" s="370">
        <v>601</v>
      </c>
      <c r="K187" s="370">
        <v>644</v>
      </c>
      <c r="L187" s="370">
        <v>684</v>
      </c>
      <c r="M187" s="370">
        <v>721</v>
      </c>
      <c r="N187" s="370">
        <v>755</v>
      </c>
    </row>
    <row r="188" spans="1:15">
      <c r="A188" s="288"/>
      <c r="B188" s="288"/>
    </row>
    <row r="190" spans="1:15">
      <c r="A190" s="370">
        <v>70</v>
      </c>
      <c r="B190" s="370">
        <v>150</v>
      </c>
      <c r="C190" s="370">
        <v>217</v>
      </c>
      <c r="D190" s="370">
        <v>281</v>
      </c>
      <c r="E190" s="370">
        <v>342</v>
      </c>
      <c r="F190" s="370">
        <v>400</v>
      </c>
      <c r="G190" s="370">
        <v>455</v>
      </c>
      <c r="H190" s="370">
        <v>507</v>
      </c>
      <c r="I190" s="370">
        <v>556</v>
      </c>
      <c r="J190" s="370">
        <v>602</v>
      </c>
      <c r="K190" s="370">
        <v>645</v>
      </c>
      <c r="L190" s="370">
        <v>685</v>
      </c>
      <c r="M190" s="370">
        <v>722</v>
      </c>
      <c r="N190" s="370">
        <v>756</v>
      </c>
      <c r="O190" s="370">
        <v>787</v>
      </c>
    </row>
    <row r="191" spans="1:15">
      <c r="A191" s="288"/>
      <c r="B191" s="288"/>
    </row>
    <row r="193" spans="1:17">
      <c r="A193" s="370">
        <v>71</v>
      </c>
      <c r="B193" s="370">
        <v>151</v>
      </c>
      <c r="C193" s="370">
        <v>218</v>
      </c>
      <c r="D193" s="370">
        <v>282</v>
      </c>
      <c r="E193" s="370">
        <v>343</v>
      </c>
      <c r="F193" s="370">
        <v>401</v>
      </c>
      <c r="G193" s="370">
        <v>456</v>
      </c>
      <c r="H193" s="370">
        <v>508</v>
      </c>
      <c r="I193" s="370">
        <v>557</v>
      </c>
      <c r="J193" s="370">
        <v>603</v>
      </c>
      <c r="K193" s="370">
        <v>646</v>
      </c>
      <c r="L193" s="370">
        <v>686</v>
      </c>
      <c r="M193" s="370">
        <v>723</v>
      </c>
      <c r="N193" s="370">
        <v>757</v>
      </c>
      <c r="O193" s="370">
        <v>788</v>
      </c>
    </row>
    <row r="194" spans="1:17">
      <c r="A194" s="288"/>
      <c r="B194" s="288"/>
    </row>
    <row r="196" spans="1:17">
      <c r="A196" s="370">
        <v>72</v>
      </c>
      <c r="B196" s="370">
        <v>152</v>
      </c>
      <c r="C196" s="370">
        <v>219</v>
      </c>
      <c r="D196" s="370">
        <v>283</v>
      </c>
      <c r="E196" s="370">
        <v>344</v>
      </c>
      <c r="F196" s="370">
        <v>402</v>
      </c>
      <c r="G196" s="370">
        <v>457</v>
      </c>
      <c r="H196" s="370">
        <v>509</v>
      </c>
      <c r="I196" s="370">
        <v>558</v>
      </c>
      <c r="J196" s="370">
        <v>604</v>
      </c>
      <c r="K196" s="370">
        <v>647</v>
      </c>
      <c r="L196" s="370">
        <v>687</v>
      </c>
      <c r="M196" s="370">
        <v>724</v>
      </c>
      <c r="N196" s="370">
        <v>758</v>
      </c>
      <c r="O196" s="370">
        <v>789</v>
      </c>
    </row>
    <row r="197" spans="1:17">
      <c r="A197" s="288"/>
      <c r="B197" s="288"/>
    </row>
    <row r="199" spans="1:17">
      <c r="A199" s="370">
        <v>73</v>
      </c>
      <c r="B199" s="370">
        <v>153</v>
      </c>
      <c r="C199" s="370">
        <v>220</v>
      </c>
      <c r="D199" s="370">
        <v>284</v>
      </c>
      <c r="E199" s="370">
        <v>345</v>
      </c>
      <c r="F199" s="370">
        <v>403</v>
      </c>
      <c r="G199" s="370">
        <v>458</v>
      </c>
      <c r="H199" s="370">
        <v>510</v>
      </c>
      <c r="I199" s="370">
        <v>559</v>
      </c>
      <c r="J199" s="370">
        <v>605</v>
      </c>
      <c r="K199" s="370">
        <v>648</v>
      </c>
      <c r="L199" s="370">
        <v>688</v>
      </c>
      <c r="M199" s="370">
        <v>725</v>
      </c>
      <c r="N199" s="370">
        <v>759</v>
      </c>
      <c r="O199" s="370">
        <v>790</v>
      </c>
      <c r="P199" s="370">
        <v>818</v>
      </c>
    </row>
    <row r="200" spans="1:17">
      <c r="A200" s="288"/>
      <c r="B200" s="288"/>
    </row>
    <row r="202" spans="1:17">
      <c r="A202" s="370">
        <v>74</v>
      </c>
      <c r="B202" s="370">
        <v>154</v>
      </c>
      <c r="C202" s="370">
        <v>221</v>
      </c>
      <c r="D202" s="370">
        <v>285</v>
      </c>
      <c r="E202" s="370">
        <v>346</v>
      </c>
      <c r="F202" s="370">
        <v>404</v>
      </c>
      <c r="G202" s="370">
        <v>459</v>
      </c>
      <c r="H202" s="370">
        <v>511</v>
      </c>
      <c r="I202" s="370">
        <v>560</v>
      </c>
      <c r="J202" s="370">
        <v>606</v>
      </c>
      <c r="K202" s="370">
        <v>649</v>
      </c>
      <c r="L202" s="370">
        <v>689</v>
      </c>
      <c r="M202" s="370">
        <v>726</v>
      </c>
      <c r="N202" s="370">
        <v>760</v>
      </c>
      <c r="O202" s="370">
        <v>791</v>
      </c>
      <c r="P202" s="370">
        <v>819</v>
      </c>
    </row>
    <row r="203" spans="1:17">
      <c r="A203" s="288"/>
      <c r="B203" s="288"/>
    </row>
    <row r="205" spans="1:17">
      <c r="A205" s="370">
        <v>75</v>
      </c>
      <c r="B205" s="370">
        <v>155</v>
      </c>
      <c r="C205" s="370">
        <v>222</v>
      </c>
      <c r="D205" s="370">
        <v>286</v>
      </c>
      <c r="E205" s="370">
        <v>347</v>
      </c>
      <c r="F205" s="370">
        <v>405</v>
      </c>
      <c r="G205" s="370">
        <v>460</v>
      </c>
      <c r="H205" s="370">
        <v>512</v>
      </c>
      <c r="I205" s="370">
        <v>561</v>
      </c>
      <c r="J205" s="370">
        <v>607</v>
      </c>
      <c r="K205" s="370">
        <v>650</v>
      </c>
      <c r="L205" s="370">
        <v>690</v>
      </c>
      <c r="M205" s="370">
        <v>727</v>
      </c>
      <c r="N205" s="370">
        <v>761</v>
      </c>
      <c r="O205" s="370">
        <v>792</v>
      </c>
      <c r="P205" s="370">
        <v>820</v>
      </c>
    </row>
    <row r="206" spans="1:17">
      <c r="A206" s="288"/>
      <c r="B206" s="288"/>
    </row>
    <row r="208" spans="1:17">
      <c r="A208" s="370">
        <v>76</v>
      </c>
      <c r="B208" s="370">
        <v>156</v>
      </c>
      <c r="C208" s="370">
        <v>223</v>
      </c>
      <c r="D208" s="370">
        <v>287</v>
      </c>
      <c r="E208" s="370">
        <v>348</v>
      </c>
      <c r="F208" s="370">
        <v>406</v>
      </c>
      <c r="G208" s="370">
        <v>461</v>
      </c>
      <c r="H208" s="370">
        <v>513</v>
      </c>
      <c r="I208" s="370">
        <v>562</v>
      </c>
      <c r="J208" s="370">
        <v>608</v>
      </c>
      <c r="K208" s="370">
        <v>651</v>
      </c>
      <c r="L208" s="370">
        <v>691</v>
      </c>
      <c r="M208" s="370">
        <v>728</v>
      </c>
      <c r="N208" s="370">
        <v>762</v>
      </c>
      <c r="O208" s="370">
        <v>793</v>
      </c>
      <c r="P208" s="370">
        <v>821</v>
      </c>
      <c r="Q208" s="370">
        <v>846</v>
      </c>
    </row>
    <row r="209" spans="1:18">
      <c r="A209" s="288"/>
      <c r="B209" s="288"/>
    </row>
    <row r="211" spans="1:18">
      <c r="A211" s="370">
        <v>77</v>
      </c>
      <c r="B211" s="370">
        <v>157</v>
      </c>
      <c r="C211" s="370">
        <v>224</v>
      </c>
      <c r="D211" s="370">
        <v>288</v>
      </c>
      <c r="E211" s="370">
        <v>349</v>
      </c>
      <c r="F211" s="370">
        <v>407</v>
      </c>
      <c r="G211" s="370">
        <v>462</v>
      </c>
      <c r="H211" s="370">
        <v>514</v>
      </c>
      <c r="I211" s="370">
        <v>563</v>
      </c>
      <c r="J211" s="370">
        <v>609</v>
      </c>
      <c r="K211" s="370">
        <v>652</v>
      </c>
      <c r="L211" s="370">
        <v>692</v>
      </c>
      <c r="M211" s="370">
        <v>729</v>
      </c>
      <c r="N211" s="370">
        <v>763</v>
      </c>
      <c r="O211" s="370">
        <v>794</v>
      </c>
      <c r="P211" s="370">
        <v>822</v>
      </c>
      <c r="Q211" s="370">
        <v>847</v>
      </c>
    </row>
    <row r="212" spans="1:18">
      <c r="A212" s="288"/>
      <c r="B212" s="288"/>
    </row>
    <row r="214" spans="1:18">
      <c r="A214" s="370">
        <v>78</v>
      </c>
      <c r="B214" s="370">
        <v>158</v>
      </c>
      <c r="C214" s="370">
        <v>225</v>
      </c>
      <c r="D214" s="370">
        <v>289</v>
      </c>
      <c r="E214" s="370">
        <v>350</v>
      </c>
      <c r="F214" s="370">
        <v>408</v>
      </c>
      <c r="G214" s="370">
        <v>463</v>
      </c>
      <c r="H214" s="370">
        <v>515</v>
      </c>
      <c r="I214" s="370">
        <v>564</v>
      </c>
      <c r="J214" s="370">
        <v>610</v>
      </c>
      <c r="K214" s="370">
        <v>653</v>
      </c>
      <c r="L214" s="370">
        <v>693</v>
      </c>
      <c r="M214" s="370">
        <v>730</v>
      </c>
      <c r="N214" s="370">
        <v>764</v>
      </c>
      <c r="O214" s="370">
        <v>795</v>
      </c>
      <c r="P214" s="370">
        <v>823</v>
      </c>
      <c r="Q214" s="370">
        <v>848</v>
      </c>
    </row>
    <row r="215" spans="1:18">
      <c r="A215" s="288"/>
      <c r="B215" s="288"/>
    </row>
    <row r="217" spans="1:18">
      <c r="A217" s="370">
        <v>79</v>
      </c>
      <c r="B217" s="370">
        <v>159</v>
      </c>
      <c r="C217" s="370">
        <v>226</v>
      </c>
      <c r="D217" s="370">
        <v>290</v>
      </c>
      <c r="E217" s="370">
        <v>351</v>
      </c>
      <c r="F217" s="370">
        <v>409</v>
      </c>
      <c r="G217" s="370">
        <v>464</v>
      </c>
      <c r="H217" s="370">
        <v>516</v>
      </c>
      <c r="I217" s="370">
        <v>565</v>
      </c>
      <c r="J217" s="370">
        <v>611</v>
      </c>
      <c r="K217" s="370">
        <v>654</v>
      </c>
      <c r="L217" s="370">
        <v>694</v>
      </c>
      <c r="M217" s="370">
        <v>731</v>
      </c>
      <c r="N217" s="370">
        <v>765</v>
      </c>
      <c r="O217" s="370">
        <v>796</v>
      </c>
      <c r="P217" s="370">
        <v>824</v>
      </c>
      <c r="Q217" s="370">
        <v>849</v>
      </c>
      <c r="R217" s="370">
        <v>871</v>
      </c>
    </row>
    <row r="218" spans="1:18">
      <c r="A218" s="288"/>
      <c r="B218" s="288"/>
    </row>
    <row r="220" spans="1:18">
      <c r="A220" s="370">
        <v>80</v>
      </c>
      <c r="B220" s="370">
        <v>160</v>
      </c>
      <c r="C220" s="370">
        <v>227</v>
      </c>
      <c r="D220" s="370">
        <v>291</v>
      </c>
      <c r="E220" s="370">
        <v>352</v>
      </c>
      <c r="F220" s="370">
        <v>410</v>
      </c>
      <c r="G220" s="370">
        <v>465</v>
      </c>
      <c r="H220" s="370">
        <v>517</v>
      </c>
      <c r="I220" s="370">
        <v>566</v>
      </c>
      <c r="J220" s="370">
        <v>612</v>
      </c>
      <c r="K220" s="370">
        <v>655</v>
      </c>
      <c r="L220" s="370">
        <v>695</v>
      </c>
      <c r="M220" s="370">
        <v>732</v>
      </c>
      <c r="N220" s="370">
        <v>766</v>
      </c>
      <c r="O220" s="370">
        <v>797</v>
      </c>
      <c r="P220" s="370">
        <v>825</v>
      </c>
      <c r="Q220" s="370">
        <v>850</v>
      </c>
      <c r="R220" s="370">
        <v>872</v>
      </c>
    </row>
    <row r="221" spans="1:18">
      <c r="A221" s="288"/>
      <c r="B221" s="288"/>
    </row>
    <row r="223" spans="1:18">
      <c r="A223" s="370">
        <v>81</v>
      </c>
      <c r="B223" s="370">
        <v>161</v>
      </c>
      <c r="C223" s="370">
        <v>228</v>
      </c>
      <c r="D223" s="370">
        <v>292</v>
      </c>
      <c r="E223" s="370">
        <v>353</v>
      </c>
      <c r="F223" s="370">
        <v>411</v>
      </c>
      <c r="G223" s="370">
        <v>466</v>
      </c>
      <c r="H223" s="370">
        <v>518</v>
      </c>
      <c r="I223" s="370">
        <v>567</v>
      </c>
      <c r="J223" s="370">
        <v>613</v>
      </c>
      <c r="K223" s="370">
        <v>656</v>
      </c>
      <c r="L223" s="370">
        <v>696</v>
      </c>
      <c r="M223" s="370">
        <v>733</v>
      </c>
      <c r="N223" s="370">
        <v>767</v>
      </c>
      <c r="O223" s="370">
        <v>798</v>
      </c>
      <c r="P223" s="370">
        <v>826</v>
      </c>
      <c r="Q223" s="370">
        <v>851</v>
      </c>
      <c r="R223" s="370">
        <v>873</v>
      </c>
    </row>
    <row r="224" spans="1:18">
      <c r="A224" s="288"/>
      <c r="B224" s="288"/>
    </row>
    <row r="226" spans="1:20">
      <c r="A226" s="370">
        <v>82</v>
      </c>
      <c r="B226" s="370">
        <v>162</v>
      </c>
      <c r="C226" s="370">
        <v>229</v>
      </c>
      <c r="D226" s="370">
        <v>293</v>
      </c>
      <c r="E226" s="370">
        <v>354</v>
      </c>
      <c r="F226" s="370">
        <v>412</v>
      </c>
      <c r="G226" s="370">
        <v>467</v>
      </c>
      <c r="H226" s="370">
        <v>519</v>
      </c>
      <c r="I226" s="370">
        <v>568</v>
      </c>
      <c r="J226" s="370">
        <v>614</v>
      </c>
      <c r="K226" s="370">
        <v>657</v>
      </c>
      <c r="L226" s="370">
        <v>697</v>
      </c>
      <c r="M226" s="370">
        <v>734</v>
      </c>
      <c r="N226" s="370">
        <v>768</v>
      </c>
      <c r="O226" s="370">
        <v>799</v>
      </c>
      <c r="P226" s="370">
        <v>827</v>
      </c>
      <c r="Q226" s="370">
        <v>852</v>
      </c>
      <c r="R226" s="370">
        <v>874</v>
      </c>
      <c r="S226" s="370">
        <v>893</v>
      </c>
    </row>
    <row r="227" spans="1:20">
      <c r="A227" s="288"/>
      <c r="B227" s="288"/>
    </row>
    <row r="229" spans="1:20">
      <c r="A229" s="370">
        <v>83</v>
      </c>
      <c r="B229" s="370">
        <v>163</v>
      </c>
      <c r="C229" s="370">
        <v>230</v>
      </c>
      <c r="D229" s="370">
        <v>294</v>
      </c>
      <c r="E229" s="370">
        <v>355</v>
      </c>
      <c r="F229" s="370">
        <v>413</v>
      </c>
      <c r="G229" s="370">
        <v>468</v>
      </c>
      <c r="H229" s="370">
        <v>520</v>
      </c>
      <c r="I229" s="370">
        <v>569</v>
      </c>
      <c r="J229" s="370">
        <v>615</v>
      </c>
      <c r="K229" s="370">
        <v>658</v>
      </c>
      <c r="L229" s="370">
        <v>698</v>
      </c>
      <c r="M229" s="370">
        <v>735</v>
      </c>
      <c r="N229" s="370">
        <v>769</v>
      </c>
      <c r="O229" s="370">
        <v>800</v>
      </c>
      <c r="P229" s="370">
        <v>828</v>
      </c>
      <c r="Q229" s="370">
        <v>853</v>
      </c>
      <c r="R229" s="370">
        <v>875</v>
      </c>
      <c r="S229" s="370">
        <v>894</v>
      </c>
    </row>
    <row r="230" spans="1:20">
      <c r="A230" s="288"/>
      <c r="B230" s="288"/>
    </row>
    <row r="232" spans="1:20">
      <c r="A232" s="370">
        <v>84</v>
      </c>
      <c r="B232" s="370">
        <v>164</v>
      </c>
      <c r="C232" s="370">
        <v>231</v>
      </c>
      <c r="D232" s="370">
        <v>295</v>
      </c>
      <c r="E232" s="370">
        <v>356</v>
      </c>
      <c r="F232" s="370">
        <v>414</v>
      </c>
      <c r="G232" s="370">
        <v>469</v>
      </c>
      <c r="H232" s="370">
        <v>521</v>
      </c>
      <c r="I232" s="370">
        <v>570</v>
      </c>
      <c r="J232" s="370">
        <v>616</v>
      </c>
      <c r="K232" s="370">
        <v>659</v>
      </c>
      <c r="L232" s="370">
        <v>699</v>
      </c>
      <c r="M232" s="370">
        <v>736</v>
      </c>
      <c r="N232" s="370">
        <v>770</v>
      </c>
      <c r="O232" s="370">
        <v>801</v>
      </c>
      <c r="P232" s="370">
        <v>829</v>
      </c>
      <c r="Q232" s="370">
        <v>854</v>
      </c>
      <c r="R232" s="370">
        <v>876</v>
      </c>
      <c r="S232" s="370">
        <v>895</v>
      </c>
    </row>
    <row r="233" spans="1:20">
      <c r="A233" s="288"/>
      <c r="B233" s="288"/>
    </row>
    <row r="235" spans="1:20">
      <c r="A235" s="370">
        <v>85</v>
      </c>
      <c r="B235" s="370">
        <v>165</v>
      </c>
      <c r="C235" s="370">
        <v>232</v>
      </c>
      <c r="D235" s="370">
        <v>296</v>
      </c>
      <c r="E235" s="370">
        <v>357</v>
      </c>
      <c r="F235" s="370">
        <v>415</v>
      </c>
      <c r="G235" s="370">
        <v>470</v>
      </c>
      <c r="H235" s="370">
        <v>522</v>
      </c>
      <c r="I235" s="370">
        <v>571</v>
      </c>
      <c r="J235" s="370">
        <v>617</v>
      </c>
      <c r="K235" s="370">
        <v>660</v>
      </c>
      <c r="L235" s="370">
        <v>700</v>
      </c>
      <c r="M235" s="370">
        <v>737</v>
      </c>
      <c r="N235" s="370">
        <v>771</v>
      </c>
      <c r="O235" s="370">
        <v>802</v>
      </c>
      <c r="P235" s="370">
        <v>830</v>
      </c>
      <c r="Q235" s="370">
        <v>855</v>
      </c>
      <c r="R235" s="370">
        <v>877</v>
      </c>
      <c r="S235" s="370">
        <v>896</v>
      </c>
      <c r="T235" s="370">
        <v>912</v>
      </c>
    </row>
    <row r="236" spans="1:20">
      <c r="A236" s="288"/>
      <c r="B236" s="288"/>
    </row>
    <row r="238" spans="1:20">
      <c r="A238" s="370">
        <v>86</v>
      </c>
      <c r="B238" s="370">
        <v>166</v>
      </c>
      <c r="C238" s="370">
        <v>233</v>
      </c>
      <c r="D238" s="370">
        <v>297</v>
      </c>
      <c r="E238" s="370">
        <v>358</v>
      </c>
      <c r="F238" s="370">
        <v>416</v>
      </c>
      <c r="G238" s="370">
        <v>471</v>
      </c>
      <c r="H238" s="370">
        <v>523</v>
      </c>
      <c r="I238" s="370">
        <v>572</v>
      </c>
      <c r="J238" s="370">
        <v>618</v>
      </c>
      <c r="K238" s="370">
        <v>661</v>
      </c>
      <c r="L238" s="370">
        <v>701</v>
      </c>
      <c r="M238" s="370">
        <v>738</v>
      </c>
      <c r="N238" s="370">
        <v>772</v>
      </c>
      <c r="O238" s="370">
        <v>803</v>
      </c>
      <c r="P238" s="370">
        <v>831</v>
      </c>
      <c r="Q238" s="370">
        <v>856</v>
      </c>
      <c r="R238" s="370">
        <v>878</v>
      </c>
      <c r="S238" s="370">
        <v>897</v>
      </c>
      <c r="T238" s="370">
        <v>913</v>
      </c>
    </row>
    <row r="239" spans="1:20">
      <c r="A239" s="288"/>
      <c r="B239" s="288"/>
    </row>
    <row r="241" spans="1:22">
      <c r="A241" s="370">
        <v>87</v>
      </c>
      <c r="B241" s="370">
        <v>167</v>
      </c>
      <c r="C241" s="370">
        <v>234</v>
      </c>
      <c r="D241" s="370">
        <v>298</v>
      </c>
      <c r="E241" s="370">
        <v>359</v>
      </c>
      <c r="F241" s="370">
        <v>417</v>
      </c>
      <c r="G241" s="370">
        <v>472</v>
      </c>
      <c r="H241" s="370">
        <v>524</v>
      </c>
      <c r="I241" s="370">
        <v>573</v>
      </c>
      <c r="J241" s="370">
        <v>619</v>
      </c>
      <c r="K241" s="370">
        <v>662</v>
      </c>
      <c r="L241" s="370">
        <v>702</v>
      </c>
      <c r="M241" s="370">
        <v>739</v>
      </c>
      <c r="N241" s="370">
        <v>773</v>
      </c>
      <c r="O241" s="370">
        <v>804</v>
      </c>
      <c r="P241" s="370">
        <v>832</v>
      </c>
      <c r="Q241" s="370">
        <v>857</v>
      </c>
      <c r="R241" s="370">
        <v>879</v>
      </c>
      <c r="S241" s="370">
        <v>898</v>
      </c>
      <c r="T241" s="370">
        <v>914</v>
      </c>
    </row>
    <row r="242" spans="1:22">
      <c r="A242" s="288"/>
      <c r="B242" s="288"/>
    </row>
    <row r="244" spans="1:22">
      <c r="A244" s="370">
        <v>88</v>
      </c>
      <c r="B244" s="370">
        <v>168</v>
      </c>
      <c r="C244" s="370">
        <v>235</v>
      </c>
      <c r="D244" s="370">
        <v>299</v>
      </c>
      <c r="E244" s="370">
        <v>360</v>
      </c>
      <c r="F244" s="370">
        <v>418</v>
      </c>
      <c r="G244" s="370">
        <v>473</v>
      </c>
      <c r="H244" s="370">
        <v>525</v>
      </c>
      <c r="I244" s="370">
        <v>574</v>
      </c>
      <c r="J244" s="370">
        <v>620</v>
      </c>
      <c r="K244" s="370">
        <v>663</v>
      </c>
      <c r="L244" s="370">
        <v>703</v>
      </c>
      <c r="M244" s="370">
        <v>740</v>
      </c>
      <c r="N244" s="370">
        <v>774</v>
      </c>
      <c r="O244" s="370">
        <v>805</v>
      </c>
      <c r="P244" s="370">
        <v>833</v>
      </c>
      <c r="Q244" s="370">
        <v>858</v>
      </c>
      <c r="R244" s="370">
        <v>880</v>
      </c>
      <c r="S244" s="370">
        <v>899</v>
      </c>
      <c r="T244" s="370">
        <v>915</v>
      </c>
      <c r="U244" s="370">
        <v>928</v>
      </c>
    </row>
    <row r="245" spans="1:22">
      <c r="A245" s="288"/>
      <c r="B245" s="288"/>
    </row>
    <row r="247" spans="1:22">
      <c r="A247" s="370">
        <v>89</v>
      </c>
      <c r="B247" s="370">
        <v>169</v>
      </c>
      <c r="C247" s="370">
        <v>236</v>
      </c>
      <c r="D247" s="370">
        <v>300</v>
      </c>
      <c r="E247" s="370">
        <v>361</v>
      </c>
      <c r="F247" s="370">
        <v>419</v>
      </c>
      <c r="G247" s="370">
        <v>474</v>
      </c>
      <c r="H247" s="370">
        <v>526</v>
      </c>
      <c r="I247" s="370">
        <v>575</v>
      </c>
      <c r="J247" s="370">
        <v>621</v>
      </c>
      <c r="K247" s="370">
        <v>664</v>
      </c>
      <c r="L247" s="370">
        <v>704</v>
      </c>
      <c r="M247" s="370">
        <v>741</v>
      </c>
      <c r="N247" s="370">
        <v>775</v>
      </c>
      <c r="O247" s="370">
        <v>806</v>
      </c>
      <c r="P247" s="370">
        <v>834</v>
      </c>
      <c r="Q247" s="370">
        <v>859</v>
      </c>
      <c r="R247" s="370">
        <v>881</v>
      </c>
      <c r="S247" s="370">
        <v>900</v>
      </c>
      <c r="T247" s="370">
        <v>916</v>
      </c>
      <c r="U247" s="370">
        <v>929</v>
      </c>
    </row>
    <row r="248" spans="1:22">
      <c r="A248" s="288"/>
      <c r="B248" s="288"/>
    </row>
    <row r="250" spans="1:22">
      <c r="A250" s="370">
        <v>90</v>
      </c>
      <c r="B250" s="370">
        <v>170</v>
      </c>
      <c r="C250" s="370">
        <v>237</v>
      </c>
      <c r="D250" s="370">
        <v>301</v>
      </c>
      <c r="E250" s="370">
        <v>362</v>
      </c>
      <c r="F250" s="370">
        <v>420</v>
      </c>
      <c r="G250" s="370">
        <v>475</v>
      </c>
      <c r="H250" s="370">
        <v>527</v>
      </c>
      <c r="I250" s="370">
        <v>576</v>
      </c>
      <c r="J250" s="370">
        <v>622</v>
      </c>
      <c r="K250" s="370">
        <v>665</v>
      </c>
      <c r="L250" s="370">
        <v>705</v>
      </c>
      <c r="M250" s="370">
        <v>742</v>
      </c>
      <c r="N250" s="370">
        <v>776</v>
      </c>
      <c r="O250" s="370">
        <v>807</v>
      </c>
      <c r="P250" s="370">
        <v>835</v>
      </c>
      <c r="Q250" s="370">
        <v>860</v>
      </c>
      <c r="R250" s="370">
        <v>882</v>
      </c>
      <c r="S250" s="370">
        <v>901</v>
      </c>
      <c r="T250" s="370">
        <v>917</v>
      </c>
      <c r="U250" s="370">
        <v>930</v>
      </c>
    </row>
    <row r="251" spans="1:22">
      <c r="A251" s="288"/>
      <c r="B251" s="288"/>
    </row>
    <row r="253" spans="1:22">
      <c r="A253" s="370">
        <v>91</v>
      </c>
      <c r="B253" s="370">
        <v>171</v>
      </c>
      <c r="C253" s="370">
        <v>238</v>
      </c>
      <c r="D253" s="370">
        <v>302</v>
      </c>
      <c r="E253" s="370">
        <v>363</v>
      </c>
      <c r="F253" s="370">
        <v>421</v>
      </c>
      <c r="G253" s="370">
        <v>476</v>
      </c>
      <c r="H253" s="370">
        <v>528</v>
      </c>
      <c r="I253" s="370">
        <v>577</v>
      </c>
      <c r="J253" s="370">
        <v>623</v>
      </c>
      <c r="K253" s="370">
        <v>666</v>
      </c>
      <c r="L253" s="370">
        <v>706</v>
      </c>
      <c r="M253" s="370">
        <v>743</v>
      </c>
      <c r="N253" s="370">
        <v>777</v>
      </c>
      <c r="O253" s="370">
        <v>808</v>
      </c>
      <c r="P253" s="370">
        <v>836</v>
      </c>
      <c r="Q253" s="370">
        <v>861</v>
      </c>
      <c r="R253" s="370">
        <v>883</v>
      </c>
      <c r="S253" s="370">
        <v>902</v>
      </c>
      <c r="T253" s="370">
        <v>918</v>
      </c>
      <c r="U253" s="370">
        <v>931</v>
      </c>
      <c r="V253" s="370">
        <v>941</v>
      </c>
    </row>
    <row r="254" spans="1:22">
      <c r="A254" s="288"/>
      <c r="B254" s="288"/>
    </row>
    <row r="256" spans="1:22">
      <c r="A256" s="370">
        <v>92</v>
      </c>
      <c r="B256" s="370">
        <v>172</v>
      </c>
      <c r="C256" s="370">
        <v>239</v>
      </c>
      <c r="D256" s="370">
        <v>303</v>
      </c>
      <c r="E256" s="370">
        <v>364</v>
      </c>
      <c r="F256" s="370">
        <v>422</v>
      </c>
      <c r="G256" s="370">
        <v>477</v>
      </c>
      <c r="H256" s="370">
        <v>529</v>
      </c>
      <c r="I256" s="370">
        <v>578</v>
      </c>
      <c r="J256" s="370">
        <v>624</v>
      </c>
      <c r="K256" s="370">
        <v>667</v>
      </c>
      <c r="L256" s="370">
        <v>707</v>
      </c>
      <c r="M256" s="370">
        <v>744</v>
      </c>
      <c r="N256" s="370">
        <v>778</v>
      </c>
      <c r="O256" s="370">
        <v>809</v>
      </c>
      <c r="P256" s="370">
        <v>837</v>
      </c>
      <c r="Q256" s="370">
        <v>862</v>
      </c>
      <c r="R256" s="370">
        <v>884</v>
      </c>
      <c r="S256" s="370">
        <v>903</v>
      </c>
      <c r="T256" s="370">
        <v>919</v>
      </c>
      <c r="U256" s="370">
        <v>932</v>
      </c>
      <c r="V256" s="370">
        <v>942</v>
      </c>
    </row>
    <row r="257" spans="1:24">
      <c r="A257" s="288"/>
      <c r="B257" s="288"/>
    </row>
    <row r="259" spans="1:24">
      <c r="A259" s="370">
        <v>93</v>
      </c>
      <c r="B259" s="370">
        <v>173</v>
      </c>
      <c r="C259" s="370">
        <v>240</v>
      </c>
      <c r="D259" s="370">
        <v>304</v>
      </c>
      <c r="E259" s="370">
        <v>365</v>
      </c>
      <c r="F259" s="370">
        <v>423</v>
      </c>
      <c r="G259" s="370">
        <v>478</v>
      </c>
      <c r="H259" s="370">
        <v>530</v>
      </c>
      <c r="I259" s="370">
        <v>579</v>
      </c>
      <c r="J259" s="370">
        <v>625</v>
      </c>
      <c r="K259" s="370">
        <v>668</v>
      </c>
      <c r="L259" s="370">
        <v>708</v>
      </c>
      <c r="M259" s="370">
        <v>745</v>
      </c>
      <c r="N259" s="370">
        <v>779</v>
      </c>
      <c r="O259" s="370">
        <v>810</v>
      </c>
      <c r="P259" s="370">
        <v>838</v>
      </c>
      <c r="Q259" s="370">
        <v>863</v>
      </c>
      <c r="R259" s="370">
        <v>885</v>
      </c>
      <c r="S259" s="370">
        <v>904</v>
      </c>
      <c r="T259" s="370">
        <v>920</v>
      </c>
      <c r="U259" s="370">
        <v>933</v>
      </c>
      <c r="V259" s="370">
        <v>943</v>
      </c>
    </row>
    <row r="260" spans="1:24">
      <c r="A260" s="288"/>
      <c r="B260" s="288"/>
    </row>
    <row r="262" spans="1:24">
      <c r="A262" s="370">
        <v>94</v>
      </c>
      <c r="B262" s="370">
        <v>174</v>
      </c>
      <c r="C262" s="370">
        <v>241</v>
      </c>
      <c r="D262" s="370">
        <v>305</v>
      </c>
      <c r="E262" s="370">
        <v>366</v>
      </c>
      <c r="F262" s="370">
        <v>424</v>
      </c>
      <c r="G262" s="370">
        <v>479</v>
      </c>
      <c r="H262" s="370">
        <v>531</v>
      </c>
      <c r="I262" s="370">
        <v>580</v>
      </c>
      <c r="J262" s="370">
        <v>626</v>
      </c>
      <c r="K262" s="370">
        <v>669</v>
      </c>
      <c r="L262" s="370">
        <v>709</v>
      </c>
      <c r="M262" s="370">
        <v>746</v>
      </c>
      <c r="N262" s="370">
        <v>780</v>
      </c>
      <c r="O262" s="370">
        <v>811</v>
      </c>
      <c r="P262" s="370">
        <v>839</v>
      </c>
      <c r="Q262" s="370">
        <v>864</v>
      </c>
      <c r="R262" s="370">
        <v>886</v>
      </c>
      <c r="S262" s="370">
        <v>905</v>
      </c>
      <c r="T262" s="370">
        <v>921</v>
      </c>
      <c r="U262" s="370">
        <v>934</v>
      </c>
      <c r="V262" s="370">
        <v>944</v>
      </c>
      <c r="W262" s="370">
        <v>951</v>
      </c>
    </row>
    <row r="263" spans="1:24">
      <c r="A263" s="288"/>
      <c r="B263" s="288"/>
    </row>
    <row r="265" spans="1:24">
      <c r="A265" s="370">
        <v>95</v>
      </c>
      <c r="B265" s="370">
        <v>175</v>
      </c>
      <c r="C265" s="370">
        <v>242</v>
      </c>
      <c r="D265" s="370">
        <v>306</v>
      </c>
      <c r="E265" s="370">
        <v>367</v>
      </c>
      <c r="F265" s="370">
        <v>425</v>
      </c>
      <c r="G265" s="370">
        <v>480</v>
      </c>
      <c r="H265" s="370">
        <v>532</v>
      </c>
      <c r="I265" s="370">
        <v>581</v>
      </c>
      <c r="J265" s="370">
        <v>627</v>
      </c>
      <c r="K265" s="370">
        <v>670</v>
      </c>
      <c r="L265" s="370">
        <v>710</v>
      </c>
      <c r="M265" s="370">
        <v>747</v>
      </c>
      <c r="N265" s="370">
        <v>781</v>
      </c>
      <c r="O265" s="370">
        <v>812</v>
      </c>
      <c r="P265" s="370">
        <v>840</v>
      </c>
      <c r="Q265" s="370">
        <v>865</v>
      </c>
      <c r="R265" s="370">
        <v>887</v>
      </c>
      <c r="S265" s="370">
        <v>906</v>
      </c>
      <c r="T265" s="370">
        <v>922</v>
      </c>
      <c r="U265" s="370">
        <v>935</v>
      </c>
      <c r="V265" s="370">
        <v>945</v>
      </c>
      <c r="W265" s="370">
        <v>952</v>
      </c>
    </row>
    <row r="266" spans="1:24">
      <c r="A266" s="288"/>
      <c r="B266" s="288"/>
    </row>
    <row r="268" spans="1:24">
      <c r="A268" s="370">
        <v>96</v>
      </c>
      <c r="B268" s="370">
        <v>176</v>
      </c>
      <c r="C268" s="370">
        <v>243</v>
      </c>
      <c r="D268" s="370">
        <v>307</v>
      </c>
      <c r="E268" s="370">
        <v>368</v>
      </c>
      <c r="F268" s="370">
        <v>426</v>
      </c>
      <c r="G268" s="370">
        <v>481</v>
      </c>
      <c r="H268" s="370">
        <v>533</v>
      </c>
      <c r="I268" s="370">
        <v>582</v>
      </c>
      <c r="J268" s="370">
        <v>628</v>
      </c>
      <c r="K268" s="370">
        <v>671</v>
      </c>
      <c r="L268" s="370">
        <v>711</v>
      </c>
      <c r="M268" s="370">
        <v>748</v>
      </c>
      <c r="N268" s="370">
        <v>782</v>
      </c>
      <c r="O268" s="370">
        <v>813</v>
      </c>
      <c r="P268" s="370">
        <v>841</v>
      </c>
      <c r="Q268" s="370">
        <v>866</v>
      </c>
      <c r="R268" s="370">
        <v>888</v>
      </c>
      <c r="S268" s="370">
        <v>907</v>
      </c>
      <c r="T268" s="370">
        <v>923</v>
      </c>
      <c r="U268" s="370">
        <v>936</v>
      </c>
      <c r="V268" s="370">
        <v>946</v>
      </c>
      <c r="W268" s="370">
        <v>953</v>
      </c>
    </row>
    <row r="269" spans="1:24">
      <c r="A269" s="288"/>
      <c r="B269" s="288"/>
    </row>
    <row r="271" spans="1:24">
      <c r="A271" s="370">
        <v>97</v>
      </c>
      <c r="B271" s="370">
        <v>177</v>
      </c>
      <c r="C271" s="370">
        <v>244</v>
      </c>
      <c r="D271" s="370">
        <v>308</v>
      </c>
      <c r="E271" s="370">
        <v>369</v>
      </c>
      <c r="F271" s="370">
        <v>427</v>
      </c>
      <c r="G271" s="370">
        <v>482</v>
      </c>
      <c r="H271" s="370">
        <v>534</v>
      </c>
      <c r="I271" s="370">
        <v>583</v>
      </c>
      <c r="J271" s="370">
        <v>629</v>
      </c>
      <c r="K271" s="370">
        <v>672</v>
      </c>
      <c r="L271" s="370">
        <v>712</v>
      </c>
      <c r="M271" s="370">
        <v>749</v>
      </c>
      <c r="N271" s="370">
        <v>783</v>
      </c>
      <c r="O271" s="370">
        <v>814</v>
      </c>
      <c r="P271" s="370">
        <v>842</v>
      </c>
      <c r="Q271" s="370">
        <v>867</v>
      </c>
      <c r="R271" s="370">
        <v>889</v>
      </c>
      <c r="S271" s="370">
        <v>908</v>
      </c>
      <c r="T271" s="370">
        <v>924</v>
      </c>
      <c r="U271" s="370">
        <v>937</v>
      </c>
      <c r="V271" s="370">
        <v>947</v>
      </c>
      <c r="W271" s="370">
        <v>954</v>
      </c>
      <c r="X271" s="370">
        <v>958</v>
      </c>
    </row>
    <row r="272" spans="1:24">
      <c r="A272" s="288"/>
      <c r="B272" s="288"/>
    </row>
    <row r="274" spans="1:25">
      <c r="A274" s="370">
        <v>98</v>
      </c>
      <c r="B274" s="370">
        <v>178</v>
      </c>
      <c r="C274" s="370">
        <v>245</v>
      </c>
      <c r="D274" s="370">
        <v>309</v>
      </c>
      <c r="E274" s="370">
        <v>370</v>
      </c>
      <c r="F274" s="370">
        <v>428</v>
      </c>
      <c r="G274" s="370">
        <v>483</v>
      </c>
      <c r="H274" s="370">
        <v>535</v>
      </c>
      <c r="I274" s="370">
        <v>584</v>
      </c>
      <c r="J274" s="370">
        <v>630</v>
      </c>
      <c r="K274" s="370">
        <v>673</v>
      </c>
      <c r="L274" s="370">
        <v>713</v>
      </c>
      <c r="M274" s="370">
        <v>750</v>
      </c>
      <c r="N274" s="370">
        <v>784</v>
      </c>
      <c r="O274" s="370">
        <v>815</v>
      </c>
      <c r="P274" s="370">
        <v>843</v>
      </c>
      <c r="Q274" s="370">
        <v>868</v>
      </c>
      <c r="R274" s="370">
        <v>890</v>
      </c>
      <c r="S274" s="370">
        <v>909</v>
      </c>
      <c r="T274" s="370">
        <v>925</v>
      </c>
      <c r="U274" s="370">
        <v>938</v>
      </c>
      <c r="V274" s="370">
        <v>948</v>
      </c>
      <c r="W274" s="370">
        <v>955</v>
      </c>
      <c r="X274" s="370">
        <v>959</v>
      </c>
    </row>
    <row r="275" spans="1:25">
      <c r="A275" s="288"/>
      <c r="B275" s="288"/>
    </row>
    <row r="277" spans="1:25">
      <c r="A277" s="370">
        <v>99</v>
      </c>
      <c r="B277" s="370">
        <v>179</v>
      </c>
      <c r="C277" s="370">
        <v>246</v>
      </c>
      <c r="D277" s="370">
        <v>310</v>
      </c>
      <c r="E277" s="370">
        <v>371</v>
      </c>
      <c r="F277" s="370">
        <v>429</v>
      </c>
      <c r="G277" s="370">
        <v>484</v>
      </c>
      <c r="H277" s="370">
        <v>536</v>
      </c>
      <c r="I277" s="370">
        <v>585</v>
      </c>
      <c r="J277" s="370">
        <v>631</v>
      </c>
      <c r="K277" s="370">
        <v>674</v>
      </c>
      <c r="L277" s="370">
        <v>714</v>
      </c>
      <c r="M277" s="370">
        <v>751</v>
      </c>
      <c r="N277" s="370">
        <v>785</v>
      </c>
      <c r="O277" s="370">
        <v>816</v>
      </c>
      <c r="P277" s="370">
        <v>844</v>
      </c>
      <c r="Q277" s="370">
        <v>869</v>
      </c>
      <c r="R277" s="370">
        <v>891</v>
      </c>
      <c r="S277" s="370">
        <v>910</v>
      </c>
      <c r="T277" s="370">
        <v>926</v>
      </c>
      <c r="U277" s="370">
        <v>939</v>
      </c>
      <c r="V277" s="370">
        <v>949</v>
      </c>
      <c r="W277" s="370">
        <v>956</v>
      </c>
      <c r="X277" s="370">
        <v>960</v>
      </c>
    </row>
    <row r="278" spans="1:25">
      <c r="A278" s="288"/>
      <c r="B278" s="288"/>
    </row>
    <row r="280" spans="1:25">
      <c r="A280" s="370">
        <v>100</v>
      </c>
      <c r="B280" s="370">
        <v>180</v>
      </c>
      <c r="C280" s="370">
        <v>247</v>
      </c>
      <c r="D280" s="370">
        <v>311</v>
      </c>
      <c r="E280" s="370">
        <v>372</v>
      </c>
      <c r="F280" s="370">
        <v>430</v>
      </c>
      <c r="G280" s="370">
        <v>485</v>
      </c>
      <c r="H280" s="370">
        <v>537</v>
      </c>
      <c r="I280" s="370">
        <v>586</v>
      </c>
      <c r="J280" s="370">
        <v>632</v>
      </c>
      <c r="K280" s="370">
        <v>675</v>
      </c>
      <c r="L280" s="370">
        <v>715</v>
      </c>
      <c r="M280" s="370">
        <v>752</v>
      </c>
      <c r="N280" s="370">
        <v>786</v>
      </c>
      <c r="O280" s="370">
        <v>817</v>
      </c>
      <c r="P280" s="370">
        <v>845</v>
      </c>
      <c r="Q280" s="370">
        <v>870</v>
      </c>
      <c r="R280" s="370">
        <v>892</v>
      </c>
      <c r="S280" s="370">
        <v>911</v>
      </c>
      <c r="T280" s="370">
        <v>927</v>
      </c>
      <c r="U280" s="370">
        <v>940</v>
      </c>
      <c r="V280" s="370">
        <v>950</v>
      </c>
      <c r="W280" s="370">
        <v>957</v>
      </c>
      <c r="X280" s="370">
        <v>961</v>
      </c>
      <c r="Y280" s="370">
        <v>962</v>
      </c>
    </row>
    <row r="281" spans="1:25">
      <c r="A281">
        <v>1</v>
      </c>
      <c r="B281">
        <v>2</v>
      </c>
      <c r="C281">
        <v>3</v>
      </c>
      <c r="D281">
        <v>4</v>
      </c>
      <c r="E281">
        <v>5</v>
      </c>
      <c r="F281">
        <v>6</v>
      </c>
      <c r="G281">
        <v>7</v>
      </c>
      <c r="H281">
        <v>8</v>
      </c>
      <c r="I281">
        <v>9</v>
      </c>
      <c r="J281">
        <v>10</v>
      </c>
      <c r="K281">
        <v>11</v>
      </c>
      <c r="L281">
        <v>12</v>
      </c>
      <c r="M281">
        <v>13</v>
      </c>
      <c r="N281">
        <v>14</v>
      </c>
      <c r="O281">
        <v>15</v>
      </c>
      <c r="P281">
        <v>16</v>
      </c>
      <c r="Q281">
        <v>17</v>
      </c>
      <c r="R281">
        <v>18</v>
      </c>
      <c r="S281">
        <v>19</v>
      </c>
      <c r="T281">
        <v>20</v>
      </c>
      <c r="U281">
        <v>21</v>
      </c>
      <c r="V281">
        <v>22</v>
      </c>
      <c r="W281">
        <v>23</v>
      </c>
      <c r="X281">
        <v>24</v>
      </c>
      <c r="Y281">
        <v>25</v>
      </c>
    </row>
    <row r="283" spans="1:25">
      <c r="A283">
        <v>762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2016-09-23T17:00:12Z</dcterms:modified>
</cp:coreProperties>
</file>