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915" windowWidth="27975" windowHeight="1194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Лист1!$A$2:$Q$94</definedName>
  </definedNames>
  <calcPr calcId="125725"/>
</workbook>
</file>

<file path=xl/calcChain.xml><?xml version="1.0" encoding="utf-8"?>
<calcChain xmlns="http://schemas.openxmlformats.org/spreadsheetml/2006/main">
  <c r="S9" i="1"/>
  <c r="S82"/>
  <c r="S67"/>
  <c r="S59"/>
  <c r="S58"/>
  <c r="S89" l="1"/>
  <c r="S88"/>
  <c r="S92"/>
  <c r="S91"/>
  <c r="S90"/>
  <c r="S87"/>
  <c r="S79"/>
  <c r="S78"/>
  <c r="S80"/>
  <c r="S81"/>
  <c r="S72"/>
  <c r="S73"/>
  <c r="S74"/>
  <c r="S5"/>
  <c r="S8"/>
  <c r="S7"/>
  <c r="S6"/>
  <c r="S4"/>
  <c r="S3"/>
  <c r="O60"/>
  <c r="S37"/>
  <c r="S36"/>
  <c r="S35"/>
  <c r="S34"/>
  <c r="S33"/>
  <c r="S32"/>
  <c r="S29"/>
  <c r="S57"/>
  <c r="S56"/>
  <c r="S55"/>
  <c r="S54"/>
  <c r="S53"/>
  <c r="S52"/>
  <c r="S51"/>
  <c r="S50"/>
  <c r="S49"/>
  <c r="S48"/>
  <c r="S47"/>
  <c r="S46"/>
  <c r="S45"/>
  <c r="S44"/>
  <c r="S43"/>
  <c r="S42"/>
  <c r="S41"/>
  <c r="S40"/>
  <c r="S39"/>
  <c r="S38"/>
  <c r="S31"/>
  <c r="S30"/>
  <c r="S28"/>
  <c r="S27"/>
  <c r="S26"/>
  <c r="S25"/>
  <c r="S24"/>
  <c r="S23"/>
  <c r="S22"/>
  <c r="S21"/>
  <c r="S20"/>
  <c r="S19"/>
  <c r="S18"/>
  <c r="S17"/>
  <c r="S16"/>
  <c r="S15"/>
  <c r="S14"/>
  <c r="N60"/>
  <c r="S63"/>
  <c r="S64"/>
  <c r="S65"/>
  <c r="S66"/>
  <c r="S71"/>
  <c r="N83"/>
  <c r="N94"/>
  <c r="S12"/>
  <c r="S13"/>
  <c r="S61"/>
  <c r="S62"/>
  <c r="S69"/>
  <c r="S70"/>
  <c r="S76"/>
  <c r="S77"/>
  <c r="S84"/>
  <c r="S85"/>
  <c r="S86"/>
  <c r="S83" l="1"/>
  <c r="S94"/>
  <c r="S75"/>
  <c r="S68"/>
  <c r="N68"/>
  <c r="S11"/>
  <c r="S60" s="1"/>
  <c r="N10"/>
  <c r="N75"/>
  <c r="T60" l="1"/>
  <c r="S10"/>
</calcChain>
</file>

<file path=xl/sharedStrings.xml><?xml version="1.0" encoding="utf-8"?>
<sst xmlns="http://schemas.openxmlformats.org/spreadsheetml/2006/main" count="428" uniqueCount="140">
  <si>
    <t>sell</t>
  </si>
  <si>
    <t>DukasCopy (мост)</t>
  </si>
  <si>
    <t>пипсов</t>
  </si>
  <si>
    <t>Alpari ecn</t>
  </si>
  <si>
    <t>Alpari pro.ecn</t>
  </si>
  <si>
    <t xml:space="preserve"> Sell </t>
  </si>
  <si>
    <t xml:space="preserve"> Buy </t>
  </si>
  <si>
    <t xml:space="preserve"> AUDCAD </t>
  </si>
  <si>
    <t>buy</t>
  </si>
  <si>
    <t>audcad</t>
  </si>
  <si>
    <t>AUDCAD DC mynightfly-2 11.94.9</t>
  </si>
  <si>
    <t xml:space="preserve"> EURAUD </t>
  </si>
  <si>
    <t xml:space="preserve"> AUDCAD ivanvp 11.94.9</t>
  </si>
  <si>
    <t xml:space="preserve"> AUDCAD anjuk 11.94.9</t>
  </si>
  <si>
    <t xml:space="preserve"> AUDCAD mynightfly-2 11.94.9</t>
  </si>
  <si>
    <t xml:space="preserve"> EURAUD ivanvp 11.94.9</t>
  </si>
  <si>
    <t xml:space="preserve"> EURAUD anjuk 11.94.9</t>
  </si>
  <si>
    <t xml:space="preserve"> EURAUD up7ppo 11.94.9</t>
  </si>
  <si>
    <t xml:space="preserve">  </t>
  </si>
  <si>
    <t xml:space="preserve"> AUDCAD mynightfly-2 11.94.7</t>
  </si>
  <si>
    <t xml:space="preserve"> USDCAD </t>
  </si>
  <si>
    <t xml:space="preserve"> USDCAD mynightfly-2 11.94.9</t>
  </si>
  <si>
    <t xml:space="preserve"> GBPCAD </t>
  </si>
  <si>
    <t xml:space="preserve"> GBPCAD mynightfly-2 11.94.9 </t>
  </si>
  <si>
    <t xml:space="preserve"> EURCAD </t>
  </si>
  <si>
    <t xml:space="preserve"> EURCAD mynightfly-2 11.94.9 </t>
  </si>
  <si>
    <t xml:space="preserve"> 31.01.17 23:45 </t>
  </si>
  <si>
    <t xml:space="preserve"> AUDNZD </t>
  </si>
  <si>
    <t xml:space="preserve"> 01.02.17 06:16 </t>
  </si>
  <si>
    <t xml:space="preserve"> [sl]  AUDNZD CC75 11.86</t>
  </si>
  <si>
    <t xml:space="preserve"> NZDCAD </t>
  </si>
  <si>
    <t xml:space="preserve"> 01.02.17 07:17 </t>
  </si>
  <si>
    <t xml:space="preserve"> NZDCAD CC75 11.86</t>
  </si>
  <si>
    <t xml:space="preserve"> 31.01.17 19:51 </t>
  </si>
  <si>
    <t xml:space="preserve"> EURCHF </t>
  </si>
  <si>
    <t xml:space="preserve"> 01.02.17 07:47 </t>
  </si>
  <si>
    <t xml:space="preserve"> EURCHF Jaden 12.38.8 mult</t>
  </si>
  <si>
    <t xml:space="preserve"> 01.02.17 07:52 </t>
  </si>
  <si>
    <t xml:space="preserve"> EURCHF sopropel 12.38.8</t>
  </si>
  <si>
    <t xml:space="preserve"> 01.02.17 01:07 </t>
  </si>
  <si>
    <t xml:space="preserve"> 01.02.17 08:48 </t>
  </si>
  <si>
    <t xml:space="preserve"> 01.02.17 08:49 </t>
  </si>
  <si>
    <t xml:space="preserve"> 31.01.17 22:28 </t>
  </si>
  <si>
    <t xml:space="preserve"> EURNZD </t>
  </si>
  <si>
    <t xml:space="preserve"> 31.01.17 23:08 </t>
  </si>
  <si>
    <t xml:space="preserve"> EURNZD CC75 11.86</t>
  </si>
  <si>
    <t xml:space="preserve"> 31.01.17 22:29 </t>
  </si>
  <si>
    <t xml:space="preserve"> 31.01.17 23:12 </t>
  </si>
  <si>
    <t xml:space="preserve"> GBPCAD NickolaG 11.94.9</t>
  </si>
  <si>
    <t xml:space="preserve"> 31.01.17 22:58 </t>
  </si>
  <si>
    <t xml:space="preserve"> 31.01.17 23:13 </t>
  </si>
  <si>
    <t xml:space="preserve"> AUDCAD darkyan 12.38</t>
  </si>
  <si>
    <t xml:space="preserve"> 31.01.17 23:14 </t>
  </si>
  <si>
    <t xml:space="preserve"> GBPCAD darkyan 12.38</t>
  </si>
  <si>
    <t xml:space="preserve"> GBPCAD ivanvp 11.94.9</t>
  </si>
  <si>
    <t xml:space="preserve"> GBPCAD stand 12.38.8</t>
  </si>
  <si>
    <t xml:space="preserve"> GBPCAD sopropel 12.38.8</t>
  </si>
  <si>
    <t xml:space="preserve"> GBPCADup7ppo 11.94.9</t>
  </si>
  <si>
    <t xml:space="preserve"> GBPCAD anjuk 11.94.9</t>
  </si>
  <si>
    <t xml:space="preserve"> GBPCAD  Stand 11.87</t>
  </si>
  <si>
    <t xml:space="preserve"> 31.01.17 23:37 </t>
  </si>
  <si>
    <t xml:space="preserve"> AUDCAD sopropel 12.38.8</t>
  </si>
  <si>
    <t xml:space="preserve"> GBPNZD </t>
  </si>
  <si>
    <t xml:space="preserve"> 31.01.17 23:51 </t>
  </si>
  <si>
    <t xml:space="preserve"> [sl]  GBPNZD CC75 11.86</t>
  </si>
  <si>
    <t xml:space="preserve"> 31.01.17 23:35 </t>
  </si>
  <si>
    <t xml:space="preserve"> 01.02.17 00:24 </t>
  </si>
  <si>
    <t xml:space="preserve"> 31.01.17 22:27 </t>
  </si>
  <si>
    <t xml:space="preserve"> 01.02.17 00:35 </t>
  </si>
  <si>
    <t xml:space="preserve"> EURCAD mynightfly-1 11.94.9</t>
  </si>
  <si>
    <t xml:space="preserve"> 01.02.17 00:59 </t>
  </si>
  <si>
    <t xml:space="preserve"> GBPJPY </t>
  </si>
  <si>
    <t xml:space="preserve"> 01.02.17 01:40 </t>
  </si>
  <si>
    <t xml:space="preserve"> GBPJPY darkyan 12.38</t>
  </si>
  <si>
    <t xml:space="preserve"> NZDCHF </t>
  </si>
  <si>
    <t xml:space="preserve"> 01.02.17 01:41 </t>
  </si>
  <si>
    <t xml:space="preserve"> [sl]  NZDCHF CC75 11.86</t>
  </si>
  <si>
    <t xml:space="preserve"> 01.02.17 00:11 </t>
  </si>
  <si>
    <t xml:space="preserve"> 01.02.17 01:48 </t>
  </si>
  <si>
    <t xml:space="preserve"> AUDCAD up7ppo 11.94.9</t>
  </si>
  <si>
    <t xml:space="preserve"> 01.02.17 00:52 </t>
  </si>
  <si>
    <t xml:space="preserve"> USDJPY </t>
  </si>
  <si>
    <t xml:space="preserve"> 01.02.17 02:01 </t>
  </si>
  <si>
    <t xml:space="preserve"> USDJPY Stand 11.87</t>
  </si>
  <si>
    <t xml:space="preserve"> USDJPY stand 12.38.8</t>
  </si>
  <si>
    <t xml:space="preserve"> Generic A-TLP|78</t>
  </si>
  <si>
    <t xml:space="preserve"> 01.02.17 00:44 </t>
  </si>
  <si>
    <t xml:space="preserve"> 01.02.17 02:03 </t>
  </si>
  <si>
    <t xml:space="preserve"> GBPJPY mynightfly-5 12.39</t>
  </si>
  <si>
    <t xml:space="preserve"> 01.02.17 00:34 </t>
  </si>
  <si>
    <t xml:space="preserve"> AUDJPY </t>
  </si>
  <si>
    <t xml:space="preserve"> 01.02.17 02:20 </t>
  </si>
  <si>
    <t xml:space="preserve"> AUDJPY darkyan 12.38</t>
  </si>
  <si>
    <t xml:space="preserve"> CADJPY </t>
  </si>
  <si>
    <t xml:space="preserve"> 01.02.17 02:47 </t>
  </si>
  <si>
    <t xml:space="preserve"> CADJPY darkyan 12.38</t>
  </si>
  <si>
    <t xml:space="preserve"> 01.02.17 00:13 </t>
  </si>
  <si>
    <t xml:space="preserve"> 01.02.17 03:25 </t>
  </si>
  <si>
    <t xml:space="preserve"> 01.02.17 04:09 </t>
  </si>
  <si>
    <t xml:space="preserve"> AUDCAD mynightfly-1 11.94.9</t>
  </si>
  <si>
    <t xml:space="preserve"> AUDCAD NickolaG 11.94.9</t>
  </si>
  <si>
    <t xml:space="preserve"> 01.02.17 04:15 </t>
  </si>
  <si>
    <t xml:space="preserve"> [sl]  USDCAD stand 12.38.8</t>
  </si>
  <si>
    <t xml:space="preserve"> [sl]  USDCAD darkyan 12.38</t>
  </si>
  <si>
    <t xml:space="preserve"> [sl]  USDCAD ivanvp 11.94.9</t>
  </si>
  <si>
    <t xml:space="preserve"> [sl]  USDCAD  Stand 11.87</t>
  </si>
  <si>
    <t xml:space="preserve"> [sl]  USDCAD anjuk 11.94.9</t>
  </si>
  <si>
    <t xml:space="preserve"> [sl]  USDCAD up7ppo 11.94.9</t>
  </si>
  <si>
    <t xml:space="preserve"> 01.02.17 04:28 </t>
  </si>
  <si>
    <t xml:space="preserve"> 01.02.17 00:36 </t>
  </si>
  <si>
    <t xml:space="preserve"> 01.02.17 04:31 </t>
  </si>
  <si>
    <t xml:space="preserve"> [sl]  EURNZD CC75 11.86</t>
  </si>
  <si>
    <t xml:space="preserve"> USDCAD mynightfly-1 11.94.9</t>
  </si>
  <si>
    <t>не правильный ММ</t>
  </si>
  <si>
    <t>в т.ч. NZD</t>
  </si>
  <si>
    <t>gbpcad</t>
  </si>
  <si>
    <t>GBPCAD DC mynightfly-2 11.94.9</t>
  </si>
  <si>
    <t>usdchf</t>
  </si>
  <si>
    <t>USDCHF DC mynightfly-2 11.94.9</t>
  </si>
  <si>
    <t>eurcad</t>
  </si>
  <si>
    <t>EURCAD DC mynightfly-2 11.94.9</t>
  </si>
  <si>
    <t>gbpjpy</t>
  </si>
  <si>
    <t>GBPJPY mynightfly-5 12.39</t>
  </si>
  <si>
    <t>usdcad</t>
  </si>
  <si>
    <t>USDCAD DC mynightfly-2 11.94.9</t>
  </si>
  <si>
    <t xml:space="preserve"> GBPCAD NicolaG 11.94.9</t>
  </si>
  <si>
    <t xml:space="preserve"> AUDCAD NicolaG 11.94.9</t>
  </si>
  <si>
    <t xml:space="preserve"> 31.01.17 23:11 </t>
  </si>
  <si>
    <t xml:space="preserve"> GBPCAD mynightfly 11.94.7</t>
  </si>
  <si>
    <t>standart</t>
  </si>
  <si>
    <t xml:space="preserve"> EURCAD mynightfly 11.94.7</t>
  </si>
  <si>
    <t xml:space="preserve"> 01.02.17 02:02 </t>
  </si>
  <si>
    <t xml:space="preserve"> 01.02.17 00:09 </t>
  </si>
  <si>
    <t xml:space="preserve"> 01.02.17 03:08 </t>
  </si>
  <si>
    <t xml:space="preserve"> 01.02.17 04:10 </t>
  </si>
  <si>
    <t xml:space="preserve"> USDCAD mynightfly 11.94.7</t>
  </si>
  <si>
    <t xml:space="preserve"> 01.02.17 00:14 </t>
  </si>
  <si>
    <t xml:space="preserve"> 01.02.17 03:30 </t>
  </si>
  <si>
    <t xml:space="preserve"> USDCAD  Stand 11.87[sl]</t>
  </si>
  <si>
    <t>http://prntscr.com/e329np</t>
  </si>
</sst>
</file>

<file path=xl/styles.xml><?xml version="1.0" encoding="utf-8"?>
<styleSheet xmlns="http://schemas.openxmlformats.org/spreadsheetml/2006/main">
  <numFmts count="3">
    <numFmt numFmtId="164" formatCode="0.00000"/>
    <numFmt numFmtId="165" formatCode="0.0"/>
    <numFmt numFmtId="166" formatCode="0.000"/>
  </numFmts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color rgb="FF9C0006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3" fillId="3" borderId="0" applyNumberFormat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5" fillId="4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right" wrapText="1"/>
    </xf>
    <xf numFmtId="22" fontId="0" fillId="0" borderId="0" xfId="0" applyNumberFormat="1" applyAlignment="1">
      <alignment horizontal="right"/>
    </xf>
    <xf numFmtId="4" fontId="0" fillId="0" borderId="0" xfId="0" applyNumberFormat="1" applyAlignment="1">
      <alignment horizontal="right" wrapText="1"/>
    </xf>
    <xf numFmtId="164" fontId="0" fillId="0" borderId="0" xfId="0" applyNumberFormat="1" applyAlignment="1">
      <alignment horizontal="right" wrapText="1"/>
    </xf>
    <xf numFmtId="22" fontId="0" fillId="2" borderId="0" xfId="0" applyNumberFormat="1" applyFill="1" applyAlignment="1">
      <alignment horizontal="right"/>
    </xf>
    <xf numFmtId="4" fontId="0" fillId="2" borderId="0" xfId="0" applyNumberFormat="1" applyFill="1" applyAlignment="1">
      <alignment horizontal="right" wrapText="1"/>
    </xf>
    <xf numFmtId="164" fontId="0" fillId="2" borderId="0" xfId="0" applyNumberFormat="1" applyFill="1" applyAlignment="1">
      <alignment horizontal="right" wrapText="1"/>
    </xf>
    <xf numFmtId="165" fontId="0" fillId="0" borderId="0" xfId="0" applyNumberFormat="1"/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right" wrapText="1"/>
    </xf>
    <xf numFmtId="0" fontId="0" fillId="0" borderId="0" xfId="0" applyFill="1" applyAlignment="1"/>
    <xf numFmtId="4" fontId="0" fillId="0" borderId="0" xfId="0" applyNumberFormat="1" applyFill="1" applyAlignment="1">
      <alignment horizontal="right" wrapText="1"/>
    </xf>
    <xf numFmtId="0" fontId="0" fillId="0" borderId="0" xfId="0" applyFill="1" applyAlignment="1">
      <alignment horizontal="right" wrapText="1"/>
    </xf>
    <xf numFmtId="2" fontId="1" fillId="0" borderId="0" xfId="0" applyNumberFormat="1" applyFont="1" applyFill="1" applyAlignment="1"/>
    <xf numFmtId="4" fontId="1" fillId="0" borderId="0" xfId="0" applyNumberFormat="1" applyFont="1" applyFill="1" applyAlignment="1"/>
    <xf numFmtId="0" fontId="0" fillId="0" borderId="0" xfId="0" applyFill="1" applyAlignment="1">
      <alignment horizontal="left"/>
    </xf>
    <xf numFmtId="2" fontId="1" fillId="0" borderId="0" xfId="0" applyNumberFormat="1" applyFont="1" applyFill="1" applyAlignment="1">
      <alignment horizontal="left"/>
    </xf>
    <xf numFmtId="4" fontId="1" fillId="0" borderId="0" xfId="0" applyNumberFormat="1" applyFont="1" applyFill="1" applyAlignment="1">
      <alignment horizontal="left"/>
    </xf>
    <xf numFmtId="2" fontId="3" fillId="3" borderId="0" xfId="1" applyNumberFormat="1"/>
    <xf numFmtId="165" fontId="3" fillId="3" borderId="0" xfId="1" applyNumberFormat="1"/>
    <xf numFmtId="4" fontId="3" fillId="3" borderId="0" xfId="1" applyNumberFormat="1"/>
    <xf numFmtId="0" fontId="4" fillId="0" borderId="0" xfId="2" applyAlignment="1" applyProtection="1"/>
    <xf numFmtId="0" fontId="0" fillId="2" borderId="0" xfId="0" applyFill="1" applyAlignment="1">
      <alignment horizontal="right" wrapText="1"/>
    </xf>
    <xf numFmtId="0" fontId="0" fillId="0" borderId="0" xfId="0" applyAlignment="1">
      <alignment horizontal="right" wrapText="1"/>
    </xf>
    <xf numFmtId="0" fontId="0" fillId="2" borderId="0" xfId="0" applyFill="1" applyAlignment="1">
      <alignment horizontal="right" wrapText="1"/>
    </xf>
    <xf numFmtId="0" fontId="0" fillId="0" borderId="0" xfId="0" applyAlignment="1">
      <alignment horizontal="right" wrapText="1"/>
    </xf>
    <xf numFmtId="165" fontId="5" fillId="4" borderId="0" xfId="3" applyNumberFormat="1"/>
    <xf numFmtId="0" fontId="5" fillId="4" borderId="0" xfId="3"/>
    <xf numFmtId="4" fontId="5" fillId="4" borderId="0" xfId="3" applyNumberFormat="1" applyAlignment="1">
      <alignment horizontal="left"/>
    </xf>
    <xf numFmtId="166" fontId="0" fillId="2" borderId="0" xfId="0" applyNumberFormat="1" applyFill="1" applyAlignment="1">
      <alignment horizontal="right" wrapText="1"/>
    </xf>
  </cellXfs>
  <cellStyles count="4">
    <cellStyle name="Гиперссылка" xfId="2" builtinId="8"/>
    <cellStyle name="Обычный" xfId="0" builtinId="0"/>
    <cellStyle name="Плохой" xfId="3" builtinId="27"/>
    <cellStyle name="Хороший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U94"/>
  <sheetViews>
    <sheetView tabSelected="1" topLeftCell="A40" workbookViewId="0">
      <selection activeCell="O60" sqref="O60"/>
    </sheetView>
  </sheetViews>
  <sheetFormatPr defaultRowHeight="15"/>
  <cols>
    <col min="2" max="2" width="15.28515625" bestFit="1" customWidth="1"/>
    <col min="9" max="9" width="15.28515625" bestFit="1" customWidth="1"/>
    <col min="14" max="14" width="9.7109375" bestFit="1" customWidth="1"/>
    <col min="15" max="15" width="9.7109375" style="17" customWidth="1"/>
    <col min="16" max="17" width="9.7109375" style="12" customWidth="1"/>
    <col min="19" max="19" width="9.5703125" bestFit="1" customWidth="1"/>
  </cols>
  <sheetData>
    <row r="2" spans="1:20">
      <c r="A2" s="9" t="s">
        <v>1</v>
      </c>
      <c r="S2" t="s">
        <v>2</v>
      </c>
    </row>
    <row r="3" spans="1:20" ht="15" customHeight="1">
      <c r="A3" s="25">
        <v>2967587</v>
      </c>
      <c r="B3" s="2">
        <v>42766.895173611112</v>
      </c>
      <c r="C3" s="25" t="s">
        <v>8</v>
      </c>
      <c r="D3" s="3">
        <v>0.03</v>
      </c>
      <c r="E3" s="25" t="s">
        <v>115</v>
      </c>
      <c r="F3" s="4">
        <v>1.63629</v>
      </c>
      <c r="G3" s="4">
        <v>1.62599</v>
      </c>
      <c r="H3" s="4">
        <v>1.6472899999999999</v>
      </c>
      <c r="I3" s="2">
        <v>42766.923831018517</v>
      </c>
      <c r="J3" s="4">
        <v>1.63788</v>
      </c>
      <c r="K3" s="3">
        <v>-0.32</v>
      </c>
      <c r="L3" s="3">
        <v>0</v>
      </c>
      <c r="M3" s="3">
        <v>0</v>
      </c>
      <c r="N3" s="3">
        <v>3.66</v>
      </c>
      <c r="O3" s="27" t="s">
        <v>116</v>
      </c>
      <c r="P3" s="27"/>
      <c r="Q3" s="27"/>
      <c r="S3" s="8">
        <f t="shared" ref="S3:S9" si="0">IF(C3="buy",(J3-F3)*10000,(F3-J3)*10000)</f>
        <v>15.899999999999803</v>
      </c>
      <c r="T3" s="23"/>
    </row>
    <row r="4" spans="1:20" ht="15" customHeight="1">
      <c r="A4" s="25">
        <v>2967579</v>
      </c>
      <c r="B4" s="2">
        <v>42766.893819444442</v>
      </c>
      <c r="C4" s="25" t="s">
        <v>8</v>
      </c>
      <c r="D4" s="3">
        <v>0.05</v>
      </c>
      <c r="E4" s="25" t="s">
        <v>119</v>
      </c>
      <c r="F4" s="4">
        <v>1.4052199999999999</v>
      </c>
      <c r="G4" s="4">
        <v>1.40012</v>
      </c>
      <c r="H4" s="4">
        <v>1.4172199999999999</v>
      </c>
      <c r="I4" s="2">
        <v>42766.967858796299</v>
      </c>
      <c r="J4" s="4">
        <v>1.4074800000000001</v>
      </c>
      <c r="K4" s="3">
        <v>-0.46</v>
      </c>
      <c r="L4" s="3">
        <v>0</v>
      </c>
      <c r="M4" s="3">
        <v>0</v>
      </c>
      <c r="N4" s="3">
        <v>8.67</v>
      </c>
      <c r="O4" s="27" t="s">
        <v>120</v>
      </c>
      <c r="P4" s="27"/>
      <c r="Q4" s="27"/>
      <c r="S4" s="8">
        <f t="shared" si="0"/>
        <v>22.600000000001508</v>
      </c>
      <c r="T4" s="23"/>
    </row>
    <row r="5" spans="1:20" ht="15" customHeight="1">
      <c r="A5" s="24">
        <v>2968082</v>
      </c>
      <c r="B5" s="5">
        <v>42766.989305555559</v>
      </c>
      <c r="C5" s="24" t="s">
        <v>8</v>
      </c>
      <c r="D5" s="6">
        <v>0.03</v>
      </c>
      <c r="E5" s="24" t="s">
        <v>121</v>
      </c>
      <c r="F5" s="31">
        <v>141.822</v>
      </c>
      <c r="G5" s="31">
        <v>141.12200000000001</v>
      </c>
      <c r="H5" s="31">
        <v>142.822</v>
      </c>
      <c r="I5" s="5">
        <v>42767.044004629628</v>
      </c>
      <c r="J5" s="31">
        <v>142.042</v>
      </c>
      <c r="K5" s="6">
        <v>-0.32</v>
      </c>
      <c r="L5" s="6">
        <v>0</v>
      </c>
      <c r="M5" s="6">
        <v>0</v>
      </c>
      <c r="N5" s="6">
        <v>5.85</v>
      </c>
      <c r="O5" s="26" t="s">
        <v>122</v>
      </c>
      <c r="P5" s="26"/>
      <c r="Q5" s="26"/>
      <c r="S5" s="8">
        <f>IF(C5="buy",(J5-F5)*10000,(F5-J5)*10000)/100</f>
        <v>21.999999999999886</v>
      </c>
      <c r="T5" s="23"/>
    </row>
    <row r="6" spans="1:20" ht="15" customHeight="1">
      <c r="A6" s="25">
        <v>2968117</v>
      </c>
      <c r="B6" s="2">
        <v>42767.000034722223</v>
      </c>
      <c r="C6" s="25" t="s">
        <v>8</v>
      </c>
      <c r="D6" s="3">
        <v>0.03</v>
      </c>
      <c r="E6" s="25" t="s">
        <v>117</v>
      </c>
      <c r="F6" s="4">
        <v>0.98938000000000004</v>
      </c>
      <c r="G6" s="4">
        <v>0.98077999999999999</v>
      </c>
      <c r="H6" s="4">
        <v>0.99638000000000004</v>
      </c>
      <c r="I6" s="2">
        <v>42767.052384259259</v>
      </c>
      <c r="J6" s="4">
        <v>0.98963000000000001</v>
      </c>
      <c r="K6" s="3">
        <v>-0.26</v>
      </c>
      <c r="L6" s="3">
        <v>0</v>
      </c>
      <c r="M6" s="3">
        <v>0</v>
      </c>
      <c r="N6" s="3">
        <v>0.76</v>
      </c>
      <c r="O6" s="27" t="s">
        <v>118</v>
      </c>
      <c r="P6" s="27"/>
      <c r="Q6" s="27"/>
      <c r="S6" s="8">
        <f t="shared" si="0"/>
        <v>2.4999999999997247</v>
      </c>
      <c r="T6" s="23"/>
    </row>
    <row r="7" spans="1:20" ht="15" customHeight="1">
      <c r="A7" s="24">
        <v>2968044</v>
      </c>
      <c r="B7" s="5">
        <v>42766.967812499999</v>
      </c>
      <c r="C7" s="24" t="s">
        <v>0</v>
      </c>
      <c r="D7" s="6">
        <v>0.04</v>
      </c>
      <c r="E7" s="24" t="s">
        <v>9</v>
      </c>
      <c r="F7" s="7">
        <v>0.98880999999999997</v>
      </c>
      <c r="G7" s="7">
        <v>0.99621000000000004</v>
      </c>
      <c r="H7" s="7">
        <v>0.97680999999999996</v>
      </c>
      <c r="I7" s="5">
        <v>42767.131840277776</v>
      </c>
      <c r="J7" s="7">
        <v>0.98780999999999997</v>
      </c>
      <c r="K7" s="6">
        <v>-0.26</v>
      </c>
      <c r="L7" s="6">
        <v>0</v>
      </c>
      <c r="M7" s="6">
        <v>0</v>
      </c>
      <c r="N7" s="6">
        <v>3.06</v>
      </c>
      <c r="O7" s="26" t="s">
        <v>10</v>
      </c>
      <c r="P7" s="26"/>
      <c r="Q7" s="26"/>
      <c r="S7" s="8">
        <f t="shared" si="0"/>
        <v>10.000000000000009</v>
      </c>
      <c r="T7" s="23"/>
    </row>
    <row r="8" spans="1:20" ht="15" customHeight="1">
      <c r="A8" s="25">
        <v>2968140</v>
      </c>
      <c r="B8" s="2">
        <v>42767.008344907408</v>
      </c>
      <c r="C8" s="25" t="s">
        <v>0</v>
      </c>
      <c r="D8" s="3">
        <v>0.05</v>
      </c>
      <c r="E8" s="25" t="s">
        <v>119</v>
      </c>
      <c r="F8" s="4">
        <v>1.4088799999999999</v>
      </c>
      <c r="G8" s="4">
        <v>1.41398</v>
      </c>
      <c r="H8" s="4">
        <v>1.3968799999999999</v>
      </c>
      <c r="I8" s="2">
        <v>42767.273865740739</v>
      </c>
      <c r="J8" s="4">
        <v>1.41157</v>
      </c>
      <c r="K8" s="3">
        <v>-0.46</v>
      </c>
      <c r="L8" s="3">
        <v>0</v>
      </c>
      <c r="M8" s="3">
        <v>0</v>
      </c>
      <c r="N8" s="3">
        <v>-10.28</v>
      </c>
      <c r="O8" s="27" t="s">
        <v>120</v>
      </c>
      <c r="P8" s="27"/>
      <c r="Q8" s="27"/>
      <c r="S8" s="8">
        <f t="shared" si="0"/>
        <v>-26.900000000000812</v>
      </c>
      <c r="T8" s="23"/>
    </row>
    <row r="9" spans="1:20" ht="15" customHeight="1">
      <c r="A9" s="25">
        <v>2968033</v>
      </c>
      <c r="B9" s="2">
        <v>42766.966238425928</v>
      </c>
      <c r="C9" s="25" t="s">
        <v>0</v>
      </c>
      <c r="D9" s="3">
        <v>0.03</v>
      </c>
      <c r="E9" s="25" t="s">
        <v>123</v>
      </c>
      <c r="F9" s="4">
        <v>1.30352</v>
      </c>
      <c r="G9" s="4">
        <v>1.31382</v>
      </c>
      <c r="H9" s="4">
        <v>1.29152</v>
      </c>
      <c r="I9" s="2"/>
      <c r="J9" s="4">
        <v>1.3059799999999999</v>
      </c>
      <c r="K9" s="3">
        <v>-0.13</v>
      </c>
      <c r="L9" s="3">
        <v>0</v>
      </c>
      <c r="M9" s="3">
        <v>0</v>
      </c>
      <c r="N9" s="3">
        <v>-5.65</v>
      </c>
      <c r="O9" s="27" t="s">
        <v>124</v>
      </c>
      <c r="P9" s="27"/>
      <c r="Q9" s="27"/>
      <c r="S9" s="8">
        <f t="shared" si="0"/>
        <v>-24.599999999999067</v>
      </c>
      <c r="T9" s="23" t="s">
        <v>139</v>
      </c>
    </row>
    <row r="10" spans="1:20">
      <c r="A10" s="9">
        <v>700</v>
      </c>
      <c r="B10" s="9" t="s">
        <v>3</v>
      </c>
      <c r="N10" s="20">
        <f>SUM(K3:N9)</f>
        <v>3.8599999999999941</v>
      </c>
      <c r="O10" s="18"/>
      <c r="P10" s="15"/>
      <c r="Q10" s="15"/>
      <c r="R10" s="10"/>
      <c r="S10" s="21">
        <f>SUM(S3:S9)</f>
        <v>21.500000000001041</v>
      </c>
    </row>
    <row r="11" spans="1:20">
      <c r="A11">
        <v>1430961169</v>
      </c>
      <c r="B11" t="s">
        <v>42</v>
      </c>
      <c r="C11" t="s">
        <v>6</v>
      </c>
      <c r="D11">
        <v>0.21</v>
      </c>
      <c r="E11" t="s">
        <v>43</v>
      </c>
      <c r="F11">
        <v>1.4701200000000001</v>
      </c>
      <c r="G11">
        <v>1.46462</v>
      </c>
      <c r="H11">
        <v>1.4841200000000001</v>
      </c>
      <c r="I11" t="s">
        <v>44</v>
      </c>
      <c r="J11">
        <v>1.47115</v>
      </c>
      <c r="K11">
        <v>0</v>
      </c>
      <c r="L11">
        <v>0</v>
      </c>
      <c r="M11">
        <v>0</v>
      </c>
      <c r="N11">
        <v>941.86</v>
      </c>
      <c r="O11" t="s">
        <v>45</v>
      </c>
      <c r="P11" s="14"/>
      <c r="Q11" s="14"/>
      <c r="S11" s="28">
        <f>IF(C11=" Buy ",(J11-F11)*10000,(F11-J11)*10000)</f>
        <v>10.299999999998644</v>
      </c>
    </row>
    <row r="12" spans="1:20">
      <c r="A12">
        <v>1430961297</v>
      </c>
      <c r="B12" t="s">
        <v>46</v>
      </c>
      <c r="C12" t="s">
        <v>6</v>
      </c>
      <c r="D12">
        <v>0.09</v>
      </c>
      <c r="E12" t="s">
        <v>22</v>
      </c>
      <c r="F12">
        <v>1.63628</v>
      </c>
      <c r="G12">
        <v>1.6262799999999999</v>
      </c>
      <c r="H12">
        <v>1.6472800000000001</v>
      </c>
      <c r="I12" t="s">
        <v>47</v>
      </c>
      <c r="J12">
        <v>1.63798</v>
      </c>
      <c r="K12">
        <v>0</v>
      </c>
      <c r="L12">
        <v>0</v>
      </c>
      <c r="M12">
        <v>0</v>
      </c>
      <c r="N12">
        <v>697.78</v>
      </c>
      <c r="O12" t="s">
        <v>48</v>
      </c>
      <c r="P12" s="14"/>
      <c r="Q12" s="14"/>
      <c r="S12" s="8">
        <f t="shared" ref="S12:S59" si="1">IF(C12=" Buy ",(J12-F12)*10000,(F12-J12)*10000)</f>
        <v>17.000000000000348</v>
      </c>
    </row>
    <row r="13" spans="1:20">
      <c r="A13">
        <v>1430961323</v>
      </c>
      <c r="B13" t="s">
        <v>46</v>
      </c>
      <c r="C13" t="s">
        <v>6</v>
      </c>
      <c r="D13">
        <v>0.18</v>
      </c>
      <c r="E13" t="s">
        <v>22</v>
      </c>
      <c r="F13">
        <v>1.63628</v>
      </c>
      <c r="G13">
        <v>1.62598</v>
      </c>
      <c r="H13">
        <v>1.6472800000000001</v>
      </c>
      <c r="I13" t="s">
        <v>47</v>
      </c>
      <c r="J13">
        <v>1.63798</v>
      </c>
      <c r="K13">
        <v>0</v>
      </c>
      <c r="L13">
        <v>0</v>
      </c>
      <c r="M13">
        <v>0</v>
      </c>
      <c r="N13">
        <v>1395.56</v>
      </c>
      <c r="O13" t="s">
        <v>23</v>
      </c>
      <c r="P13" s="14"/>
      <c r="Q13" s="14"/>
      <c r="S13" s="8">
        <f t="shared" si="1"/>
        <v>17.000000000000348</v>
      </c>
    </row>
    <row r="14" spans="1:20">
      <c r="A14">
        <v>1430961689</v>
      </c>
      <c r="B14" t="s">
        <v>49</v>
      </c>
      <c r="C14" t="s">
        <v>6</v>
      </c>
      <c r="D14">
        <v>0.13</v>
      </c>
      <c r="E14" t="s">
        <v>7</v>
      </c>
      <c r="F14">
        <v>0.98631999999999997</v>
      </c>
      <c r="G14">
        <v>0.98131999999999997</v>
      </c>
      <c r="H14">
        <v>0.99831999999999999</v>
      </c>
      <c r="I14" t="s">
        <v>50</v>
      </c>
      <c r="J14">
        <v>0.98729</v>
      </c>
      <c r="K14">
        <v>0</v>
      </c>
      <c r="L14">
        <v>0</v>
      </c>
      <c r="M14">
        <v>0</v>
      </c>
      <c r="N14">
        <v>574.71</v>
      </c>
      <c r="O14" t="s">
        <v>51</v>
      </c>
      <c r="P14" s="14"/>
      <c r="Q14" s="14"/>
      <c r="S14" s="8">
        <f t="shared" si="1"/>
        <v>9.700000000000264</v>
      </c>
    </row>
    <row r="15" spans="1:20">
      <c r="A15">
        <v>1430961369</v>
      </c>
      <c r="B15" t="s">
        <v>46</v>
      </c>
      <c r="C15" t="s">
        <v>6</v>
      </c>
      <c r="D15">
        <v>0.09</v>
      </c>
      <c r="E15" t="s">
        <v>22</v>
      </c>
      <c r="F15">
        <v>1.63625</v>
      </c>
      <c r="G15">
        <v>1.62625</v>
      </c>
      <c r="H15">
        <v>1.6472500000000001</v>
      </c>
      <c r="I15" t="s">
        <v>52</v>
      </c>
      <c r="J15">
        <v>1.63788</v>
      </c>
      <c r="K15">
        <v>0</v>
      </c>
      <c r="L15">
        <v>0</v>
      </c>
      <c r="M15">
        <v>0</v>
      </c>
      <c r="N15">
        <v>668.92</v>
      </c>
      <c r="O15" t="s">
        <v>53</v>
      </c>
      <c r="P15" s="14"/>
      <c r="Q15" s="14"/>
      <c r="S15" s="8">
        <f t="shared" si="1"/>
        <v>16.300000000000203</v>
      </c>
    </row>
    <row r="16" spans="1:20">
      <c r="A16">
        <v>1430961370</v>
      </c>
      <c r="B16" t="s">
        <v>46</v>
      </c>
      <c r="C16" t="s">
        <v>6</v>
      </c>
      <c r="D16">
        <v>0.09</v>
      </c>
      <c r="E16" t="s">
        <v>22</v>
      </c>
      <c r="F16">
        <v>1.63625</v>
      </c>
      <c r="G16">
        <v>1.62625</v>
      </c>
      <c r="H16">
        <v>1.6472500000000001</v>
      </c>
      <c r="I16" t="s">
        <v>52</v>
      </c>
      <c r="J16">
        <v>1.63788</v>
      </c>
      <c r="K16">
        <v>0</v>
      </c>
      <c r="L16">
        <v>0</v>
      </c>
      <c r="M16">
        <v>0</v>
      </c>
      <c r="N16">
        <v>668.92</v>
      </c>
      <c r="O16" t="s">
        <v>54</v>
      </c>
      <c r="P16" s="14"/>
      <c r="Q16" s="14"/>
      <c r="S16" s="8">
        <f t="shared" si="1"/>
        <v>16.300000000000203</v>
      </c>
    </row>
    <row r="17" spans="1:19">
      <c r="A17">
        <v>1430961372</v>
      </c>
      <c r="B17" t="s">
        <v>46</v>
      </c>
      <c r="C17" t="s">
        <v>6</v>
      </c>
      <c r="D17">
        <v>0.09</v>
      </c>
      <c r="E17" t="s">
        <v>22</v>
      </c>
      <c r="F17">
        <v>1.63625</v>
      </c>
      <c r="G17">
        <v>1.62625</v>
      </c>
      <c r="H17">
        <v>1.6472500000000001</v>
      </c>
      <c r="I17" t="s">
        <v>52</v>
      </c>
      <c r="J17">
        <v>1.63788</v>
      </c>
      <c r="K17">
        <v>0</v>
      </c>
      <c r="L17">
        <v>0</v>
      </c>
      <c r="M17">
        <v>0</v>
      </c>
      <c r="N17">
        <v>668.92</v>
      </c>
      <c r="O17" t="s">
        <v>55</v>
      </c>
      <c r="P17" s="14"/>
      <c r="Q17" s="14"/>
      <c r="S17" s="8">
        <f t="shared" si="1"/>
        <v>16.300000000000203</v>
      </c>
    </row>
    <row r="18" spans="1:19">
      <c r="A18">
        <v>1430961373</v>
      </c>
      <c r="B18" t="s">
        <v>46</v>
      </c>
      <c r="C18" t="s">
        <v>6</v>
      </c>
      <c r="D18">
        <v>0.14000000000000001</v>
      </c>
      <c r="E18" t="s">
        <v>22</v>
      </c>
      <c r="F18">
        <v>1.63625</v>
      </c>
      <c r="G18">
        <v>1.6312500000000001</v>
      </c>
      <c r="H18">
        <v>1.64625</v>
      </c>
      <c r="I18" t="s">
        <v>52</v>
      </c>
      <c r="J18">
        <v>1.63788</v>
      </c>
      <c r="K18">
        <v>0</v>
      </c>
      <c r="L18">
        <v>0</v>
      </c>
      <c r="M18">
        <v>0</v>
      </c>
      <c r="N18">
        <v>1040.54</v>
      </c>
      <c r="O18" t="s">
        <v>56</v>
      </c>
      <c r="P18" s="14"/>
      <c r="Q18" s="14"/>
      <c r="S18" s="8">
        <f t="shared" si="1"/>
        <v>16.300000000000203</v>
      </c>
    </row>
    <row r="19" spans="1:19">
      <c r="A19">
        <v>1430961374</v>
      </c>
      <c r="B19" t="s">
        <v>46</v>
      </c>
      <c r="C19" t="s">
        <v>6</v>
      </c>
      <c r="D19">
        <v>0.08</v>
      </c>
      <c r="E19" t="s">
        <v>22</v>
      </c>
      <c r="F19">
        <v>1.63625</v>
      </c>
      <c r="G19">
        <v>1.62625</v>
      </c>
      <c r="H19">
        <v>1.6472500000000001</v>
      </c>
      <c r="I19" t="s">
        <v>52</v>
      </c>
      <c r="J19">
        <v>1.63788</v>
      </c>
      <c r="K19">
        <v>0</v>
      </c>
      <c r="L19">
        <v>0</v>
      </c>
      <c r="M19">
        <v>0</v>
      </c>
      <c r="N19">
        <v>594.6</v>
      </c>
      <c r="O19" t="s">
        <v>57</v>
      </c>
      <c r="P19" s="14"/>
      <c r="Q19" s="14"/>
      <c r="S19" s="8">
        <f t="shared" si="1"/>
        <v>16.300000000000203</v>
      </c>
    </row>
    <row r="20" spans="1:19">
      <c r="A20">
        <v>1430961375</v>
      </c>
      <c r="B20" t="s">
        <v>46</v>
      </c>
      <c r="C20" t="s">
        <v>6</v>
      </c>
      <c r="D20">
        <v>0.09</v>
      </c>
      <c r="E20" t="s">
        <v>22</v>
      </c>
      <c r="F20">
        <v>1.63625</v>
      </c>
      <c r="G20">
        <v>1.62625</v>
      </c>
      <c r="H20">
        <v>1.6472500000000001</v>
      </c>
      <c r="I20" t="s">
        <v>52</v>
      </c>
      <c r="J20">
        <v>1.63788</v>
      </c>
      <c r="K20">
        <v>0</v>
      </c>
      <c r="L20">
        <v>0</v>
      </c>
      <c r="M20">
        <v>0</v>
      </c>
      <c r="N20">
        <v>668.92</v>
      </c>
      <c r="O20" t="s">
        <v>58</v>
      </c>
      <c r="P20" s="14"/>
      <c r="Q20" s="14"/>
      <c r="S20" s="8">
        <f t="shared" si="1"/>
        <v>16.300000000000203</v>
      </c>
    </row>
    <row r="21" spans="1:19">
      <c r="A21">
        <v>1430961381</v>
      </c>
      <c r="B21" t="s">
        <v>46</v>
      </c>
      <c r="C21" t="s">
        <v>6</v>
      </c>
      <c r="D21">
        <v>0.09</v>
      </c>
      <c r="E21" t="s">
        <v>22</v>
      </c>
      <c r="F21">
        <v>1.63625</v>
      </c>
      <c r="G21">
        <v>1.62625</v>
      </c>
      <c r="H21">
        <v>1.6472500000000001</v>
      </c>
      <c r="I21" t="s">
        <v>52</v>
      </c>
      <c r="J21">
        <v>1.63788</v>
      </c>
      <c r="K21">
        <v>0</v>
      </c>
      <c r="L21">
        <v>0</v>
      </c>
      <c r="M21">
        <v>0</v>
      </c>
      <c r="N21">
        <v>668.92</v>
      </c>
      <c r="O21" t="s">
        <v>59</v>
      </c>
      <c r="P21" s="14"/>
      <c r="Q21" s="14"/>
      <c r="S21" s="8">
        <f t="shared" si="1"/>
        <v>16.300000000000203</v>
      </c>
    </row>
    <row r="22" spans="1:19">
      <c r="A22">
        <v>1430961173</v>
      </c>
      <c r="B22" t="s">
        <v>42</v>
      </c>
      <c r="C22" t="s">
        <v>6</v>
      </c>
      <c r="D22">
        <v>0.11</v>
      </c>
      <c r="E22" t="s">
        <v>7</v>
      </c>
      <c r="F22">
        <v>0.98694000000000004</v>
      </c>
      <c r="G22">
        <v>0.97994000000000003</v>
      </c>
      <c r="H22">
        <v>1.0069399999999999</v>
      </c>
      <c r="I22" t="s">
        <v>60</v>
      </c>
      <c r="J22">
        <v>0.98809000000000002</v>
      </c>
      <c r="K22">
        <v>0</v>
      </c>
      <c r="L22">
        <v>0</v>
      </c>
      <c r="M22">
        <v>0</v>
      </c>
      <c r="N22">
        <v>577.24</v>
      </c>
      <c r="O22" t="s">
        <v>61</v>
      </c>
      <c r="P22" s="14"/>
      <c r="Q22" s="14"/>
      <c r="S22" s="8">
        <f t="shared" si="1"/>
        <v>11.499999999999844</v>
      </c>
    </row>
    <row r="23" spans="1:19">
      <c r="A23">
        <v>1430962259</v>
      </c>
      <c r="B23" t="s">
        <v>26</v>
      </c>
      <c r="C23" t="s">
        <v>5</v>
      </c>
      <c r="D23">
        <v>0.15</v>
      </c>
      <c r="E23" t="s">
        <v>62</v>
      </c>
      <c r="F23">
        <v>1.71672</v>
      </c>
      <c r="G23">
        <v>1.7219199999999999</v>
      </c>
      <c r="H23">
        <v>1.70272</v>
      </c>
      <c r="I23" t="s">
        <v>63</v>
      </c>
      <c r="J23">
        <v>1.7220200000000001</v>
      </c>
      <c r="K23">
        <v>0</v>
      </c>
      <c r="L23">
        <v>0</v>
      </c>
      <c r="M23">
        <v>0</v>
      </c>
      <c r="N23">
        <v>-3539.36</v>
      </c>
      <c r="O23" t="s">
        <v>64</v>
      </c>
      <c r="P23" s="14"/>
      <c r="Q23" s="14"/>
      <c r="S23" s="28">
        <f t="shared" si="1"/>
        <v>-53.000000000000824</v>
      </c>
    </row>
    <row r="24" spans="1:19">
      <c r="A24">
        <v>1430962127</v>
      </c>
      <c r="B24" t="s">
        <v>65</v>
      </c>
      <c r="C24" t="s">
        <v>6</v>
      </c>
      <c r="D24">
        <v>0.11</v>
      </c>
      <c r="E24" t="s">
        <v>11</v>
      </c>
      <c r="F24">
        <v>1.42286</v>
      </c>
      <c r="G24">
        <v>1.41536</v>
      </c>
      <c r="H24">
        <v>1.43486</v>
      </c>
      <c r="I24" t="s">
        <v>66</v>
      </c>
      <c r="J24">
        <v>1.4241999999999999</v>
      </c>
      <c r="K24">
        <v>0</v>
      </c>
      <c r="L24">
        <v>0</v>
      </c>
      <c r="M24">
        <v>-45.62</v>
      </c>
      <c r="N24">
        <v>663.61</v>
      </c>
      <c r="O24" t="s">
        <v>15</v>
      </c>
      <c r="P24" s="14"/>
      <c r="Q24" s="14"/>
      <c r="S24" s="8">
        <f t="shared" si="1"/>
        <v>13.399999999998968</v>
      </c>
    </row>
    <row r="25" spans="1:19">
      <c r="A25">
        <v>1430962128</v>
      </c>
      <c r="B25" t="s">
        <v>65</v>
      </c>
      <c r="C25" t="s">
        <v>6</v>
      </c>
      <c r="D25">
        <v>0.17</v>
      </c>
      <c r="E25" t="s">
        <v>11</v>
      </c>
      <c r="F25">
        <v>1.42286</v>
      </c>
      <c r="G25">
        <v>1.41536</v>
      </c>
      <c r="H25">
        <v>1.43486</v>
      </c>
      <c r="I25" t="s">
        <v>66</v>
      </c>
      <c r="J25">
        <v>1.4241999999999999</v>
      </c>
      <c r="K25">
        <v>0</v>
      </c>
      <c r="L25">
        <v>0</v>
      </c>
      <c r="M25">
        <v>-70.5</v>
      </c>
      <c r="N25">
        <v>1025.5899999999999</v>
      </c>
      <c r="O25" t="s">
        <v>16</v>
      </c>
      <c r="P25" s="14"/>
      <c r="Q25" s="14"/>
      <c r="S25" s="8">
        <f t="shared" si="1"/>
        <v>13.399999999998968</v>
      </c>
    </row>
    <row r="26" spans="1:19">
      <c r="A26">
        <v>1430962129</v>
      </c>
      <c r="B26" t="s">
        <v>65</v>
      </c>
      <c r="C26" t="s">
        <v>6</v>
      </c>
      <c r="D26">
        <v>0.11</v>
      </c>
      <c r="E26" t="s">
        <v>11</v>
      </c>
      <c r="F26">
        <v>1.42286</v>
      </c>
      <c r="G26">
        <v>1.41536</v>
      </c>
      <c r="H26">
        <v>1.43486</v>
      </c>
      <c r="I26" t="s">
        <v>66</v>
      </c>
      <c r="J26">
        <v>1.4241999999999999</v>
      </c>
      <c r="K26">
        <v>0</v>
      </c>
      <c r="L26">
        <v>0</v>
      </c>
      <c r="M26">
        <v>-45.62</v>
      </c>
      <c r="N26">
        <v>663.61</v>
      </c>
      <c r="O26" t="s">
        <v>17</v>
      </c>
      <c r="P26" s="14"/>
      <c r="Q26" s="14"/>
      <c r="S26" s="8">
        <f t="shared" si="1"/>
        <v>13.399999999998968</v>
      </c>
    </row>
    <row r="27" spans="1:19">
      <c r="A27">
        <v>1430961116</v>
      </c>
      <c r="B27" t="s">
        <v>67</v>
      </c>
      <c r="C27" t="s">
        <v>6</v>
      </c>
      <c r="D27">
        <v>0.28000000000000003</v>
      </c>
      <c r="E27" t="s">
        <v>24</v>
      </c>
      <c r="F27">
        <v>1.4052199999999999</v>
      </c>
      <c r="G27">
        <v>1.40012</v>
      </c>
      <c r="H27">
        <v>1.4172199999999999</v>
      </c>
      <c r="I27" t="s">
        <v>68</v>
      </c>
      <c r="J27">
        <v>1.40754</v>
      </c>
      <c r="K27">
        <v>0</v>
      </c>
      <c r="L27">
        <v>0</v>
      </c>
      <c r="M27">
        <v>-65.150000000000006</v>
      </c>
      <c r="N27">
        <v>2959.28</v>
      </c>
      <c r="O27" t="s">
        <v>25</v>
      </c>
      <c r="P27" s="14"/>
      <c r="Q27" s="14"/>
      <c r="S27" s="8">
        <f t="shared" si="1"/>
        <v>23.200000000000998</v>
      </c>
    </row>
    <row r="28" spans="1:19">
      <c r="A28">
        <v>1430961117</v>
      </c>
      <c r="B28" t="s">
        <v>67</v>
      </c>
      <c r="C28" t="s">
        <v>6</v>
      </c>
      <c r="D28">
        <v>0.21</v>
      </c>
      <c r="E28" t="s">
        <v>24</v>
      </c>
      <c r="F28">
        <v>1.4052199999999999</v>
      </c>
      <c r="G28">
        <v>1.3972199999999999</v>
      </c>
      <c r="H28">
        <v>1.4172199999999999</v>
      </c>
      <c r="I28" t="s">
        <v>68</v>
      </c>
      <c r="J28">
        <v>1.40754</v>
      </c>
      <c r="K28">
        <v>0</v>
      </c>
      <c r="L28">
        <v>0</v>
      </c>
      <c r="M28">
        <v>-48.86</v>
      </c>
      <c r="N28">
        <v>2219.46</v>
      </c>
      <c r="O28" t="s">
        <v>69</v>
      </c>
      <c r="P28" s="14"/>
      <c r="Q28" s="14"/>
      <c r="S28" s="8">
        <f t="shared" si="1"/>
        <v>23.200000000000998</v>
      </c>
    </row>
    <row r="29" spans="1:19">
      <c r="A29">
        <v>1430963665</v>
      </c>
      <c r="B29" t="s">
        <v>70</v>
      </c>
      <c r="C29" t="s">
        <v>6</v>
      </c>
      <c r="D29">
        <v>0.26</v>
      </c>
      <c r="E29" t="s">
        <v>71</v>
      </c>
      <c r="F29">
        <v>141.72399999999999</v>
      </c>
      <c r="G29">
        <v>141.274</v>
      </c>
      <c r="H29">
        <v>142.72399999999999</v>
      </c>
      <c r="I29" t="s">
        <v>72</v>
      </c>
      <c r="J29">
        <v>141.93600000000001</v>
      </c>
      <c r="K29">
        <v>0</v>
      </c>
      <c r="L29">
        <v>0</v>
      </c>
      <c r="M29">
        <v>0</v>
      </c>
      <c r="N29">
        <v>2903.98</v>
      </c>
      <c r="O29" t="s">
        <v>73</v>
      </c>
      <c r="P29" s="14"/>
      <c r="Q29" s="14"/>
      <c r="S29" s="8">
        <f>IF(C29=" Buy ",(J29-F29)*10000,(F29-J29)*10000)/100</f>
        <v>21.200000000001751</v>
      </c>
    </row>
    <row r="30" spans="1:19">
      <c r="A30">
        <v>1430962253</v>
      </c>
      <c r="B30" t="s">
        <v>26</v>
      </c>
      <c r="C30" t="s">
        <v>6</v>
      </c>
      <c r="D30">
        <v>0.12</v>
      </c>
      <c r="E30" t="s">
        <v>74</v>
      </c>
      <c r="F30">
        <v>0.72460999999999998</v>
      </c>
      <c r="G30">
        <v>0.72011000000000003</v>
      </c>
      <c r="H30">
        <v>0.73460999999999999</v>
      </c>
      <c r="I30" t="s">
        <v>75</v>
      </c>
      <c r="J30">
        <v>0.72008000000000005</v>
      </c>
      <c r="K30">
        <v>0</v>
      </c>
      <c r="L30">
        <v>0</v>
      </c>
      <c r="M30">
        <v>38.22</v>
      </c>
      <c r="N30">
        <v>-3265.87</v>
      </c>
      <c r="O30" t="s">
        <v>76</v>
      </c>
      <c r="P30" s="14"/>
      <c r="Q30" s="14"/>
      <c r="S30" s="28">
        <f t="shared" si="1"/>
        <v>-45.29999999999923</v>
      </c>
    </row>
    <row r="31" spans="1:19">
      <c r="A31">
        <v>1430962875</v>
      </c>
      <c r="B31" t="s">
        <v>77</v>
      </c>
      <c r="C31" t="s">
        <v>5</v>
      </c>
      <c r="D31">
        <v>0.15</v>
      </c>
      <c r="E31" t="s">
        <v>7</v>
      </c>
      <c r="F31">
        <v>0.98873</v>
      </c>
      <c r="G31">
        <v>0.99292999999999998</v>
      </c>
      <c r="H31">
        <v>0.97672999999999999</v>
      </c>
      <c r="I31" t="s">
        <v>78</v>
      </c>
      <c r="J31">
        <v>0.98811000000000004</v>
      </c>
      <c r="K31">
        <v>0</v>
      </c>
      <c r="L31">
        <v>0</v>
      </c>
      <c r="M31">
        <v>0</v>
      </c>
      <c r="N31">
        <v>435</v>
      </c>
      <c r="O31" t="s">
        <v>79</v>
      </c>
      <c r="P31" s="14"/>
      <c r="Q31" s="14"/>
      <c r="S31" s="8">
        <f t="shared" si="1"/>
        <v>6.1999999999995392</v>
      </c>
    </row>
    <row r="32" spans="1:19">
      <c r="A32">
        <v>1430963512</v>
      </c>
      <c r="B32" t="s">
        <v>80</v>
      </c>
      <c r="C32" t="s">
        <v>6</v>
      </c>
      <c r="D32">
        <v>0.28000000000000003</v>
      </c>
      <c r="E32" t="s">
        <v>81</v>
      </c>
      <c r="F32">
        <v>112.702</v>
      </c>
      <c r="G32">
        <v>112.252</v>
      </c>
      <c r="H32">
        <v>113.702</v>
      </c>
      <c r="I32" t="s">
        <v>82</v>
      </c>
      <c r="J32">
        <v>112.84</v>
      </c>
      <c r="K32">
        <v>0</v>
      </c>
      <c r="L32">
        <v>0</v>
      </c>
      <c r="M32">
        <v>0</v>
      </c>
      <c r="N32">
        <v>2035.28</v>
      </c>
      <c r="O32" t="s">
        <v>83</v>
      </c>
      <c r="P32" s="14"/>
      <c r="Q32" s="14"/>
      <c r="S32" s="8">
        <f t="shared" ref="S32:S37" si="2">IF(C32=" Buy ",(J32-F32)*10000,(F32-J32)*10000)/100</f>
        <v>13.800000000000523</v>
      </c>
    </row>
    <row r="33" spans="1:19">
      <c r="A33">
        <v>1430963513</v>
      </c>
      <c r="B33" t="s">
        <v>80</v>
      </c>
      <c r="C33" t="s">
        <v>6</v>
      </c>
      <c r="D33">
        <v>0.26</v>
      </c>
      <c r="E33" t="s">
        <v>81</v>
      </c>
      <c r="F33">
        <v>112.702</v>
      </c>
      <c r="G33">
        <v>112.252</v>
      </c>
      <c r="H33">
        <v>113.702</v>
      </c>
      <c r="I33" t="s">
        <v>82</v>
      </c>
      <c r="J33">
        <v>112.84</v>
      </c>
      <c r="K33">
        <v>0</v>
      </c>
      <c r="L33">
        <v>0</v>
      </c>
      <c r="M33">
        <v>0</v>
      </c>
      <c r="N33">
        <v>1889.9</v>
      </c>
      <c r="O33" t="s">
        <v>84</v>
      </c>
      <c r="P33" s="14"/>
      <c r="Q33" s="14"/>
      <c r="S33" s="8">
        <f t="shared" si="2"/>
        <v>13.800000000000523</v>
      </c>
    </row>
    <row r="34" spans="1:19">
      <c r="A34">
        <v>1430963517</v>
      </c>
      <c r="B34" t="s">
        <v>80</v>
      </c>
      <c r="C34" t="s">
        <v>6</v>
      </c>
      <c r="D34">
        <v>0.19</v>
      </c>
      <c r="E34" t="s">
        <v>81</v>
      </c>
      <c r="F34">
        <v>112.703</v>
      </c>
      <c r="G34">
        <v>112.253</v>
      </c>
      <c r="H34">
        <v>113.703</v>
      </c>
      <c r="I34" t="s">
        <v>82</v>
      </c>
      <c r="J34">
        <v>112.842</v>
      </c>
      <c r="K34">
        <v>0</v>
      </c>
      <c r="L34">
        <v>0</v>
      </c>
      <c r="M34">
        <v>0</v>
      </c>
      <c r="N34">
        <v>1391.09</v>
      </c>
      <c r="O34" t="s">
        <v>85</v>
      </c>
      <c r="P34" s="14"/>
      <c r="Q34" s="14"/>
      <c r="S34" s="8">
        <f t="shared" si="2"/>
        <v>13.899999999999579</v>
      </c>
    </row>
    <row r="35" spans="1:19">
      <c r="A35">
        <v>1430963310</v>
      </c>
      <c r="B35" t="s">
        <v>86</v>
      </c>
      <c r="C35" t="s">
        <v>6</v>
      </c>
      <c r="D35">
        <v>0.2</v>
      </c>
      <c r="E35" t="s">
        <v>71</v>
      </c>
      <c r="F35">
        <v>141.81200000000001</v>
      </c>
      <c r="G35">
        <v>141.11199999999999</v>
      </c>
      <c r="H35">
        <v>142.81200000000001</v>
      </c>
      <c r="I35" t="s">
        <v>87</v>
      </c>
      <c r="J35">
        <v>142.02500000000001</v>
      </c>
      <c r="K35">
        <v>0</v>
      </c>
      <c r="L35">
        <v>0</v>
      </c>
      <c r="M35">
        <v>0</v>
      </c>
      <c r="N35">
        <v>2242.86</v>
      </c>
      <c r="O35" t="s">
        <v>88</v>
      </c>
      <c r="P35" s="14"/>
      <c r="Q35" s="14"/>
      <c r="S35" s="8">
        <f t="shared" si="2"/>
        <v>21.299999999999386</v>
      </c>
    </row>
    <row r="36" spans="1:19">
      <c r="A36">
        <v>1430963223</v>
      </c>
      <c r="B36" t="s">
        <v>89</v>
      </c>
      <c r="C36" t="s">
        <v>6</v>
      </c>
      <c r="D36">
        <v>0.26</v>
      </c>
      <c r="E36" t="s">
        <v>90</v>
      </c>
      <c r="F36">
        <v>85.491</v>
      </c>
      <c r="G36">
        <v>85.040999999999997</v>
      </c>
      <c r="H36">
        <v>86.491</v>
      </c>
      <c r="I36" t="s">
        <v>91</v>
      </c>
      <c r="J36">
        <v>85.534000000000006</v>
      </c>
      <c r="K36">
        <v>0</v>
      </c>
      <c r="L36">
        <v>0</v>
      </c>
      <c r="M36">
        <v>0</v>
      </c>
      <c r="N36">
        <v>588.82000000000005</v>
      </c>
      <c r="O36" t="s">
        <v>92</v>
      </c>
      <c r="P36" s="14"/>
      <c r="Q36" s="14"/>
      <c r="S36" s="8">
        <f t="shared" si="2"/>
        <v>4.3000000000006366</v>
      </c>
    </row>
    <row r="37" spans="1:19">
      <c r="A37">
        <v>1430963313</v>
      </c>
      <c r="B37" t="s">
        <v>86</v>
      </c>
      <c r="C37" t="s">
        <v>6</v>
      </c>
      <c r="D37">
        <v>0.25</v>
      </c>
      <c r="E37" t="s">
        <v>93</v>
      </c>
      <c r="F37">
        <v>86.433999999999997</v>
      </c>
      <c r="G37">
        <v>85.983999999999995</v>
      </c>
      <c r="H37">
        <v>87.433999999999997</v>
      </c>
      <c r="I37" t="s">
        <v>94</v>
      </c>
      <c r="J37">
        <v>86.477999999999994</v>
      </c>
      <c r="K37">
        <v>0</v>
      </c>
      <c r="L37">
        <v>0</v>
      </c>
      <c r="M37">
        <v>0</v>
      </c>
      <c r="N37">
        <v>578.42999999999995</v>
      </c>
      <c r="O37" t="s">
        <v>95</v>
      </c>
      <c r="P37" s="14"/>
      <c r="Q37" s="14"/>
      <c r="S37" s="8">
        <f t="shared" si="2"/>
        <v>4.399999999999693</v>
      </c>
    </row>
    <row r="38" spans="1:19">
      <c r="A38">
        <v>1430963022</v>
      </c>
      <c r="B38" t="s">
        <v>96</v>
      </c>
      <c r="C38" t="s">
        <v>5</v>
      </c>
      <c r="D38">
        <v>0.13</v>
      </c>
      <c r="E38" t="s">
        <v>7</v>
      </c>
      <c r="F38">
        <v>0.98890999999999996</v>
      </c>
      <c r="G38">
        <v>0.99441000000000002</v>
      </c>
      <c r="H38">
        <v>0.97690999999999995</v>
      </c>
      <c r="I38" t="s">
        <v>97</v>
      </c>
      <c r="J38">
        <v>0.98880999999999997</v>
      </c>
      <c r="K38">
        <v>0</v>
      </c>
      <c r="L38">
        <v>0</v>
      </c>
      <c r="M38">
        <v>0</v>
      </c>
      <c r="N38">
        <v>60.63</v>
      </c>
      <c r="O38" t="s">
        <v>12</v>
      </c>
      <c r="P38" s="14"/>
      <c r="Q38" s="14"/>
      <c r="S38" s="8">
        <f t="shared" si="1"/>
        <v>0.99999999999988987</v>
      </c>
    </row>
    <row r="39" spans="1:19">
      <c r="A39">
        <v>1430963007</v>
      </c>
      <c r="B39" t="s">
        <v>96</v>
      </c>
      <c r="C39" t="s">
        <v>5</v>
      </c>
      <c r="D39">
        <v>0.12</v>
      </c>
      <c r="E39" t="s">
        <v>7</v>
      </c>
      <c r="F39">
        <v>0.98889000000000005</v>
      </c>
      <c r="G39">
        <v>0.99489000000000005</v>
      </c>
      <c r="H39">
        <v>0.97689000000000004</v>
      </c>
      <c r="I39" t="s">
        <v>98</v>
      </c>
      <c r="J39">
        <v>0.9879</v>
      </c>
      <c r="K39">
        <v>0</v>
      </c>
      <c r="L39">
        <v>0</v>
      </c>
      <c r="M39">
        <v>0</v>
      </c>
      <c r="N39">
        <v>553.74</v>
      </c>
      <c r="O39" t="s">
        <v>99</v>
      </c>
      <c r="P39" s="14"/>
      <c r="Q39" s="14"/>
      <c r="S39" s="8">
        <f t="shared" si="1"/>
        <v>9.900000000000464</v>
      </c>
    </row>
    <row r="40" spans="1:19">
      <c r="A40">
        <v>1430963009</v>
      </c>
      <c r="B40" t="s">
        <v>96</v>
      </c>
      <c r="C40" t="s">
        <v>5</v>
      </c>
      <c r="D40">
        <v>0.12</v>
      </c>
      <c r="E40" t="s">
        <v>7</v>
      </c>
      <c r="F40">
        <v>0.98889000000000005</v>
      </c>
      <c r="G40">
        <v>0.99489000000000005</v>
      </c>
      <c r="H40">
        <v>0.97689000000000004</v>
      </c>
      <c r="I40" t="s">
        <v>98</v>
      </c>
      <c r="J40">
        <v>0.9879</v>
      </c>
      <c r="K40">
        <v>0</v>
      </c>
      <c r="L40">
        <v>0</v>
      </c>
      <c r="M40">
        <v>0</v>
      </c>
      <c r="N40">
        <v>553.74</v>
      </c>
      <c r="O40" t="s">
        <v>100</v>
      </c>
      <c r="P40" s="14"/>
      <c r="Q40" s="14"/>
      <c r="S40" s="8">
        <f t="shared" si="1"/>
        <v>9.900000000000464</v>
      </c>
    </row>
    <row r="41" spans="1:19">
      <c r="A41">
        <v>1430963010</v>
      </c>
      <c r="B41" t="s">
        <v>96</v>
      </c>
      <c r="C41" t="s">
        <v>5</v>
      </c>
      <c r="D41">
        <v>0.1</v>
      </c>
      <c r="E41" t="s">
        <v>7</v>
      </c>
      <c r="F41">
        <v>0.98889000000000005</v>
      </c>
      <c r="G41">
        <v>0.99629000000000001</v>
      </c>
      <c r="H41">
        <v>0.97689000000000004</v>
      </c>
      <c r="I41" t="s">
        <v>98</v>
      </c>
      <c r="J41">
        <v>0.9879</v>
      </c>
      <c r="K41">
        <v>0</v>
      </c>
      <c r="L41">
        <v>0</v>
      </c>
      <c r="M41">
        <v>0</v>
      </c>
      <c r="N41">
        <v>461.45</v>
      </c>
      <c r="O41" t="s">
        <v>14</v>
      </c>
      <c r="P41" s="14"/>
      <c r="Q41" s="14"/>
      <c r="S41" s="8">
        <f t="shared" si="1"/>
        <v>9.900000000000464</v>
      </c>
    </row>
    <row r="42" spans="1:19">
      <c r="A42">
        <v>1430963021</v>
      </c>
      <c r="B42" t="s">
        <v>96</v>
      </c>
      <c r="C42" t="s">
        <v>5</v>
      </c>
      <c r="D42">
        <v>0.13</v>
      </c>
      <c r="E42" t="s">
        <v>7</v>
      </c>
      <c r="F42">
        <v>0.98890999999999996</v>
      </c>
      <c r="G42">
        <v>0.99441000000000002</v>
      </c>
      <c r="H42">
        <v>0.97690999999999995</v>
      </c>
      <c r="I42" t="s">
        <v>98</v>
      </c>
      <c r="J42">
        <v>0.98806000000000005</v>
      </c>
      <c r="K42">
        <v>0</v>
      </c>
      <c r="L42">
        <v>0</v>
      </c>
      <c r="M42">
        <v>0</v>
      </c>
      <c r="N42">
        <v>515.25</v>
      </c>
      <c r="O42" t="s">
        <v>13</v>
      </c>
      <c r="P42" s="14"/>
      <c r="Q42" s="14"/>
      <c r="S42" s="8">
        <f t="shared" si="1"/>
        <v>8.4999999999990639</v>
      </c>
    </row>
    <row r="43" spans="1:19">
      <c r="A43">
        <v>1430962834</v>
      </c>
      <c r="B43" t="s">
        <v>77</v>
      </c>
      <c r="C43" t="s">
        <v>5</v>
      </c>
      <c r="D43">
        <v>0.16</v>
      </c>
      <c r="E43" t="s">
        <v>20</v>
      </c>
      <c r="F43">
        <v>1.30339</v>
      </c>
      <c r="G43">
        <v>1.30759</v>
      </c>
      <c r="H43">
        <v>1.29139</v>
      </c>
      <c r="I43" t="s">
        <v>101</v>
      </c>
      <c r="J43">
        <v>1.3076399999999999</v>
      </c>
      <c r="K43">
        <v>0</v>
      </c>
      <c r="L43">
        <v>0</v>
      </c>
      <c r="M43">
        <v>0</v>
      </c>
      <c r="N43">
        <v>-3169.99</v>
      </c>
      <c r="O43" t="s">
        <v>102</v>
      </c>
      <c r="P43" s="14"/>
      <c r="Q43" s="14"/>
      <c r="S43" s="8">
        <f t="shared" si="1"/>
        <v>-42.49999999999865</v>
      </c>
    </row>
    <row r="44" spans="1:19">
      <c r="A44">
        <v>1430962835</v>
      </c>
      <c r="B44" t="s">
        <v>77</v>
      </c>
      <c r="C44" t="s">
        <v>5</v>
      </c>
      <c r="D44">
        <v>0.24</v>
      </c>
      <c r="E44" t="s">
        <v>20</v>
      </c>
      <c r="F44">
        <v>1.30338</v>
      </c>
      <c r="G44">
        <v>1.30758</v>
      </c>
      <c r="H44">
        <v>1.29138</v>
      </c>
      <c r="I44" t="s">
        <v>101</v>
      </c>
      <c r="J44">
        <v>1.3076399999999999</v>
      </c>
      <c r="K44">
        <v>0</v>
      </c>
      <c r="L44">
        <v>0</v>
      </c>
      <c r="M44">
        <v>0</v>
      </c>
      <c r="N44">
        <v>-4766.18</v>
      </c>
      <c r="O44" t="s">
        <v>103</v>
      </c>
      <c r="P44" s="14"/>
      <c r="Q44" s="14"/>
      <c r="S44" s="8">
        <f t="shared" si="1"/>
        <v>-42.599999999999305</v>
      </c>
    </row>
    <row r="45" spans="1:19">
      <c r="A45">
        <v>1430962837</v>
      </c>
      <c r="B45" t="s">
        <v>77</v>
      </c>
      <c r="C45" t="s">
        <v>5</v>
      </c>
      <c r="D45">
        <v>0.16</v>
      </c>
      <c r="E45" t="s">
        <v>20</v>
      </c>
      <c r="F45">
        <v>1.30339</v>
      </c>
      <c r="G45">
        <v>1.30759</v>
      </c>
      <c r="H45">
        <v>1.29139</v>
      </c>
      <c r="I45" t="s">
        <v>101</v>
      </c>
      <c r="J45">
        <v>1.3076399999999999</v>
      </c>
      <c r="K45">
        <v>0</v>
      </c>
      <c r="L45">
        <v>0</v>
      </c>
      <c r="M45">
        <v>0</v>
      </c>
      <c r="N45">
        <v>-3169.99</v>
      </c>
      <c r="O45" t="s">
        <v>104</v>
      </c>
      <c r="P45" s="14"/>
      <c r="Q45" s="14"/>
      <c r="S45" s="8">
        <f t="shared" si="1"/>
        <v>-42.49999999999865</v>
      </c>
    </row>
    <row r="46" spans="1:19">
      <c r="A46">
        <v>1430962838</v>
      </c>
      <c r="B46" t="s">
        <v>77</v>
      </c>
      <c r="C46" t="s">
        <v>5</v>
      </c>
      <c r="D46">
        <v>0.16</v>
      </c>
      <c r="E46" t="s">
        <v>20</v>
      </c>
      <c r="F46">
        <v>1.30339</v>
      </c>
      <c r="G46">
        <v>1.30759</v>
      </c>
      <c r="H46">
        <v>1.29139</v>
      </c>
      <c r="I46" t="s">
        <v>101</v>
      </c>
      <c r="J46">
        <v>1.3076399999999999</v>
      </c>
      <c r="K46">
        <v>0</v>
      </c>
      <c r="L46">
        <v>0</v>
      </c>
      <c r="M46">
        <v>0</v>
      </c>
      <c r="N46">
        <v>-3169.99</v>
      </c>
      <c r="O46" t="s">
        <v>105</v>
      </c>
      <c r="P46" s="14"/>
      <c r="Q46" s="14"/>
      <c r="S46" s="8">
        <f t="shared" si="1"/>
        <v>-42.49999999999865</v>
      </c>
    </row>
    <row r="47" spans="1:19">
      <c r="A47">
        <v>1430962839</v>
      </c>
      <c r="B47" t="s">
        <v>77</v>
      </c>
      <c r="C47" t="s">
        <v>5</v>
      </c>
      <c r="D47">
        <v>0.24</v>
      </c>
      <c r="E47" t="s">
        <v>20</v>
      </c>
      <c r="F47">
        <v>1.30339</v>
      </c>
      <c r="G47">
        <v>1.30759</v>
      </c>
      <c r="H47">
        <v>1.29139</v>
      </c>
      <c r="I47" t="s">
        <v>101</v>
      </c>
      <c r="J47">
        <v>1.3076399999999999</v>
      </c>
      <c r="K47">
        <v>0</v>
      </c>
      <c r="L47">
        <v>0</v>
      </c>
      <c r="M47">
        <v>0</v>
      </c>
      <c r="N47">
        <v>-4754.99</v>
      </c>
      <c r="O47" t="s">
        <v>106</v>
      </c>
      <c r="P47" s="14"/>
      <c r="Q47" s="14"/>
      <c r="S47" s="8">
        <f t="shared" si="1"/>
        <v>-42.49999999999865</v>
      </c>
    </row>
    <row r="48" spans="1:19">
      <c r="A48">
        <v>1430962840</v>
      </c>
      <c r="B48" t="s">
        <v>77</v>
      </c>
      <c r="C48" t="s">
        <v>5</v>
      </c>
      <c r="D48">
        <v>0.16</v>
      </c>
      <c r="E48" t="s">
        <v>20</v>
      </c>
      <c r="F48">
        <v>1.30339</v>
      </c>
      <c r="G48">
        <v>1.30759</v>
      </c>
      <c r="H48">
        <v>1.29139</v>
      </c>
      <c r="I48" t="s">
        <v>101</v>
      </c>
      <c r="J48">
        <v>1.3076399999999999</v>
      </c>
      <c r="K48">
        <v>0</v>
      </c>
      <c r="L48">
        <v>0</v>
      </c>
      <c r="M48">
        <v>0</v>
      </c>
      <c r="N48">
        <v>-3169.99</v>
      </c>
      <c r="O48" t="s">
        <v>107</v>
      </c>
      <c r="P48" s="14"/>
      <c r="Q48" s="14"/>
      <c r="S48" s="8">
        <f t="shared" si="1"/>
        <v>-42.49999999999865</v>
      </c>
    </row>
    <row r="49" spans="1:21">
      <c r="A49">
        <v>1430963217</v>
      </c>
      <c r="B49" t="s">
        <v>89</v>
      </c>
      <c r="C49" t="s">
        <v>5</v>
      </c>
      <c r="D49">
        <v>0.15</v>
      </c>
      <c r="E49" t="s">
        <v>62</v>
      </c>
      <c r="F49">
        <v>1.7241500000000001</v>
      </c>
      <c r="G49">
        <v>1.7293499999999999</v>
      </c>
      <c r="H49">
        <v>1.7101500000000001</v>
      </c>
      <c r="I49" t="s">
        <v>108</v>
      </c>
      <c r="J49">
        <v>1.72939</v>
      </c>
      <c r="K49">
        <v>0</v>
      </c>
      <c r="L49">
        <v>0</v>
      </c>
      <c r="M49">
        <v>0</v>
      </c>
      <c r="N49">
        <v>-3481.22</v>
      </c>
      <c r="O49" t="s">
        <v>64</v>
      </c>
      <c r="P49" s="14"/>
      <c r="Q49" s="14"/>
      <c r="S49" s="28">
        <f t="shared" si="1"/>
        <v>-52.39999999999911</v>
      </c>
    </row>
    <row r="50" spans="1:21">
      <c r="A50">
        <v>1430963253</v>
      </c>
      <c r="B50" t="s">
        <v>109</v>
      </c>
      <c r="C50" t="s">
        <v>5</v>
      </c>
      <c r="D50" s="29">
        <v>0.22</v>
      </c>
      <c r="E50" t="s">
        <v>43</v>
      </c>
      <c r="F50">
        <v>1.4798899999999999</v>
      </c>
      <c r="G50">
        <v>1.48539</v>
      </c>
      <c r="H50">
        <v>1.4658899999999999</v>
      </c>
      <c r="I50" t="s">
        <v>110</v>
      </c>
      <c r="J50">
        <v>1.48539</v>
      </c>
      <c r="K50">
        <v>0</v>
      </c>
      <c r="L50">
        <v>0</v>
      </c>
      <c r="M50">
        <v>0</v>
      </c>
      <c r="N50">
        <v>-5358.15</v>
      </c>
      <c r="O50" t="s">
        <v>111</v>
      </c>
      <c r="P50" s="14"/>
      <c r="Q50" s="14"/>
      <c r="S50" s="28">
        <f t="shared" si="1"/>
        <v>-55.000000000000604</v>
      </c>
      <c r="T50" t="s">
        <v>113</v>
      </c>
    </row>
    <row r="51" spans="1:21">
      <c r="A51">
        <v>1430962244</v>
      </c>
      <c r="B51" t="s">
        <v>26</v>
      </c>
      <c r="C51" t="s">
        <v>5</v>
      </c>
      <c r="D51" s="29">
        <v>0.27</v>
      </c>
      <c r="E51" t="s">
        <v>27</v>
      </c>
      <c r="F51">
        <v>1.0349200000000001</v>
      </c>
      <c r="G51">
        <v>1.04112</v>
      </c>
      <c r="H51">
        <v>1.02092</v>
      </c>
      <c r="I51" t="s">
        <v>28</v>
      </c>
      <c r="J51">
        <v>1.04112</v>
      </c>
      <c r="K51">
        <v>0</v>
      </c>
      <c r="L51">
        <v>0</v>
      </c>
      <c r="M51">
        <v>-12.9</v>
      </c>
      <c r="N51">
        <v>-7408.02</v>
      </c>
      <c r="O51" t="s">
        <v>29</v>
      </c>
      <c r="P51" s="14"/>
      <c r="Q51" s="14"/>
      <c r="S51" s="28">
        <f t="shared" si="1"/>
        <v>-61.999999999999829</v>
      </c>
      <c r="T51" t="s">
        <v>113</v>
      </c>
    </row>
    <row r="52" spans="1:21">
      <c r="A52">
        <v>1430962252</v>
      </c>
      <c r="B52" t="s">
        <v>26</v>
      </c>
      <c r="C52" t="s">
        <v>6</v>
      </c>
      <c r="D52">
        <v>0.11</v>
      </c>
      <c r="E52" t="s">
        <v>30</v>
      </c>
      <c r="F52">
        <v>0.95420000000000005</v>
      </c>
      <c r="G52">
        <v>0.94679999999999997</v>
      </c>
      <c r="H52">
        <v>0.96519999999999995</v>
      </c>
      <c r="I52" t="s">
        <v>31</v>
      </c>
      <c r="J52">
        <v>0.95159000000000005</v>
      </c>
      <c r="K52">
        <v>0</v>
      </c>
      <c r="L52">
        <v>0</v>
      </c>
      <c r="M52">
        <v>12.04</v>
      </c>
      <c r="N52">
        <v>-1305.5899999999999</v>
      </c>
      <c r="O52" t="s">
        <v>32</v>
      </c>
      <c r="P52" s="14"/>
      <c r="Q52" s="14"/>
      <c r="S52" s="28">
        <f t="shared" si="1"/>
        <v>-26.100000000000012</v>
      </c>
    </row>
    <row r="53" spans="1:21">
      <c r="A53">
        <v>1430958177</v>
      </c>
      <c r="B53" t="s">
        <v>33</v>
      </c>
      <c r="C53" t="s">
        <v>5</v>
      </c>
      <c r="D53">
        <v>0.09</v>
      </c>
      <c r="E53" t="s">
        <v>34</v>
      </c>
      <c r="F53">
        <v>1.0684899999999999</v>
      </c>
      <c r="G53">
        <v>1.0744899999999999</v>
      </c>
      <c r="H53">
        <v>1.06549</v>
      </c>
      <c r="I53" t="s">
        <v>35</v>
      </c>
      <c r="J53">
        <v>1.0687899999999999</v>
      </c>
      <c r="K53">
        <v>0</v>
      </c>
      <c r="L53">
        <v>0</v>
      </c>
      <c r="M53">
        <v>-0.54</v>
      </c>
      <c r="N53">
        <v>-166.19</v>
      </c>
      <c r="O53" t="s">
        <v>36</v>
      </c>
      <c r="P53" s="14"/>
      <c r="Q53" s="14"/>
      <c r="S53" s="8">
        <f t="shared" si="1"/>
        <v>-2.9999999999996696</v>
      </c>
    </row>
    <row r="54" spans="1:21">
      <c r="A54">
        <v>1430958173</v>
      </c>
      <c r="B54" t="s">
        <v>33</v>
      </c>
      <c r="C54" t="s">
        <v>5</v>
      </c>
      <c r="D54">
        <v>0.18</v>
      </c>
      <c r="E54" t="s">
        <v>34</v>
      </c>
      <c r="F54">
        <v>1.06846</v>
      </c>
      <c r="G54">
        <v>1.0709599999999999</v>
      </c>
      <c r="H54">
        <v>1.0614600000000001</v>
      </c>
      <c r="I54" t="s">
        <v>37</v>
      </c>
      <c r="J54">
        <v>1.0686899999999999</v>
      </c>
      <c r="K54">
        <v>0</v>
      </c>
      <c r="L54">
        <v>0</v>
      </c>
      <c r="M54">
        <v>-1.08</v>
      </c>
      <c r="N54">
        <v>-254.85</v>
      </c>
      <c r="O54" t="s">
        <v>38</v>
      </c>
      <c r="P54" s="14"/>
      <c r="Q54" s="14"/>
      <c r="S54" s="8">
        <f t="shared" si="1"/>
        <v>-2.2999999999995246</v>
      </c>
    </row>
    <row r="55" spans="1:21">
      <c r="A55">
        <v>1430963894</v>
      </c>
      <c r="B55" t="s">
        <v>39</v>
      </c>
      <c r="C55" t="s">
        <v>5</v>
      </c>
      <c r="D55">
        <v>0.11</v>
      </c>
      <c r="E55" t="s">
        <v>11</v>
      </c>
      <c r="F55">
        <v>1.4249799999999999</v>
      </c>
      <c r="G55">
        <v>1.43248</v>
      </c>
      <c r="H55">
        <v>1.4129799999999999</v>
      </c>
      <c r="I55" t="s">
        <v>40</v>
      </c>
      <c r="J55">
        <v>1.42483</v>
      </c>
      <c r="K55">
        <v>0</v>
      </c>
      <c r="L55">
        <v>0</v>
      </c>
      <c r="M55">
        <v>0</v>
      </c>
      <c r="N55">
        <v>76.22</v>
      </c>
      <c r="O55" t="s">
        <v>15</v>
      </c>
      <c r="P55" s="14"/>
      <c r="Q55" s="14"/>
      <c r="S55" s="8">
        <f t="shared" si="1"/>
        <v>1.4999999999987246</v>
      </c>
    </row>
    <row r="56" spans="1:21">
      <c r="A56">
        <v>1430963896</v>
      </c>
      <c r="B56" t="s">
        <v>39</v>
      </c>
      <c r="C56" t="s">
        <v>5</v>
      </c>
      <c r="D56">
        <v>0.11</v>
      </c>
      <c r="E56" t="s">
        <v>11</v>
      </c>
      <c r="F56">
        <v>1.4249799999999999</v>
      </c>
      <c r="G56">
        <v>1.43248</v>
      </c>
      <c r="H56">
        <v>1.4129799999999999</v>
      </c>
      <c r="I56" t="s">
        <v>40</v>
      </c>
      <c r="J56">
        <v>1.42483</v>
      </c>
      <c r="K56">
        <v>0</v>
      </c>
      <c r="L56">
        <v>0</v>
      </c>
      <c r="M56">
        <v>0</v>
      </c>
      <c r="N56">
        <v>76.22</v>
      </c>
      <c r="O56" t="s">
        <v>17</v>
      </c>
      <c r="P56" s="14"/>
      <c r="Q56" s="14"/>
      <c r="S56" s="8">
        <f t="shared" si="1"/>
        <v>1.4999999999987246</v>
      </c>
    </row>
    <row r="57" spans="1:21">
      <c r="A57">
        <v>1430963895</v>
      </c>
      <c r="B57" t="s">
        <v>39</v>
      </c>
      <c r="C57" t="s">
        <v>5</v>
      </c>
      <c r="D57">
        <v>0.17</v>
      </c>
      <c r="E57" t="s">
        <v>11</v>
      </c>
      <c r="F57">
        <v>1.4249799999999999</v>
      </c>
      <c r="G57">
        <v>1.4248799999999999</v>
      </c>
      <c r="H57">
        <v>1.4129799999999999</v>
      </c>
      <c r="I57" t="s">
        <v>41</v>
      </c>
      <c r="J57">
        <v>1.42456</v>
      </c>
      <c r="K57">
        <v>0</v>
      </c>
      <c r="L57">
        <v>0</v>
      </c>
      <c r="M57">
        <v>0</v>
      </c>
      <c r="N57">
        <v>329.74</v>
      </c>
      <c r="O57" t="s">
        <v>16</v>
      </c>
      <c r="P57" s="14"/>
      <c r="Q57" s="14"/>
      <c r="S57" s="8">
        <f t="shared" si="1"/>
        <v>4.1999999999986493</v>
      </c>
    </row>
    <row r="58" spans="1:21">
      <c r="A58">
        <v>1430962873</v>
      </c>
      <c r="B58" t="s">
        <v>77</v>
      </c>
      <c r="C58" t="s">
        <v>5</v>
      </c>
      <c r="D58">
        <v>0.09</v>
      </c>
      <c r="E58" t="s">
        <v>20</v>
      </c>
      <c r="F58">
        <v>1.3035099999999999</v>
      </c>
      <c r="G58">
        <v>1.31351</v>
      </c>
      <c r="H58">
        <v>1.2915099999999999</v>
      </c>
      <c r="I58" t="s">
        <v>18</v>
      </c>
      <c r="J58">
        <v>1.3059799999999999</v>
      </c>
      <c r="K58">
        <v>0</v>
      </c>
      <c r="L58">
        <v>0</v>
      </c>
      <c r="M58">
        <v>0</v>
      </c>
      <c r="N58">
        <v>-1027.6500000000001</v>
      </c>
      <c r="O58" t="s">
        <v>112</v>
      </c>
      <c r="P58" s="14"/>
      <c r="Q58" s="14"/>
      <c r="S58" s="8">
        <f t="shared" si="1"/>
        <v>-24.699999999999722</v>
      </c>
    </row>
    <row r="59" spans="1:21">
      <c r="A59">
        <v>1430962874</v>
      </c>
      <c r="B59" t="s">
        <v>77</v>
      </c>
      <c r="C59" t="s">
        <v>5</v>
      </c>
      <c r="D59">
        <v>0.09</v>
      </c>
      <c r="E59" t="s">
        <v>20</v>
      </c>
      <c r="F59">
        <v>1.3035099999999999</v>
      </c>
      <c r="G59">
        <v>1.31351</v>
      </c>
      <c r="H59">
        <v>1.2915099999999999</v>
      </c>
      <c r="I59" t="s">
        <v>18</v>
      </c>
      <c r="J59">
        <v>1.3059799999999999</v>
      </c>
      <c r="K59">
        <v>0</v>
      </c>
      <c r="L59">
        <v>0</v>
      </c>
      <c r="M59">
        <v>0</v>
      </c>
      <c r="N59">
        <v>-1027.6500000000001</v>
      </c>
      <c r="O59" t="s">
        <v>21</v>
      </c>
      <c r="P59" s="14"/>
      <c r="Q59" s="14"/>
      <c r="S59" s="8">
        <f t="shared" si="1"/>
        <v>-24.699999999999722</v>
      </c>
    </row>
    <row r="60" spans="1:21">
      <c r="A60" s="9">
        <v>779</v>
      </c>
      <c r="B60" s="9" t="s">
        <v>3</v>
      </c>
      <c r="N60" s="22">
        <f>SUM(K11:N59)</f>
        <v>-17884.900000000001</v>
      </c>
      <c r="O60" s="30">
        <f>SUM(N49:N52,N30,N23,N11)</f>
        <v>-23416.35</v>
      </c>
      <c r="P60" s="29" t="s">
        <v>114</v>
      </c>
      <c r="Q60" s="16"/>
      <c r="R60" s="10"/>
      <c r="S60" s="21">
        <f>SUM(S11:S59)</f>
        <v>-192.0999999999928</v>
      </c>
      <c r="T60" s="28">
        <f>SUM(S49:S52,S30,S23,S11)</f>
        <v>-283.50000000000097</v>
      </c>
      <c r="U60" t="s">
        <v>114</v>
      </c>
    </row>
    <row r="61" spans="1:21">
      <c r="A61">
        <v>1430961337</v>
      </c>
      <c r="B61" t="s">
        <v>46</v>
      </c>
      <c r="C61" t="s">
        <v>6</v>
      </c>
      <c r="D61">
        <v>0.56000000000000005</v>
      </c>
      <c r="E61" t="s">
        <v>22</v>
      </c>
      <c r="F61">
        <v>1.63628</v>
      </c>
      <c r="G61">
        <v>1.62598</v>
      </c>
      <c r="H61">
        <v>1.6472800000000001</v>
      </c>
      <c r="I61" t="s">
        <v>47</v>
      </c>
      <c r="J61">
        <v>1.63798</v>
      </c>
      <c r="K61">
        <v>0</v>
      </c>
      <c r="L61">
        <v>0</v>
      </c>
      <c r="M61">
        <v>0</v>
      </c>
      <c r="N61">
        <v>4341.74</v>
      </c>
      <c r="O61" t="s">
        <v>23</v>
      </c>
      <c r="P61" s="13"/>
      <c r="Q61" s="13"/>
      <c r="S61">
        <f t="shared" ref="S61:S82" si="3">IF(C61=" Buy ",(J61-F61)*10000,(F61-J61)*10000)</f>
        <v>17.000000000000348</v>
      </c>
    </row>
    <row r="62" spans="1:21">
      <c r="A62">
        <v>1430962123</v>
      </c>
      <c r="B62" t="s">
        <v>65</v>
      </c>
      <c r="C62" t="s">
        <v>6</v>
      </c>
      <c r="D62">
        <v>0.37</v>
      </c>
      <c r="E62" t="s">
        <v>11</v>
      </c>
      <c r="F62">
        <v>1.4228400000000001</v>
      </c>
      <c r="G62">
        <v>1.41534</v>
      </c>
      <c r="H62">
        <v>1.4348399999999999</v>
      </c>
      <c r="I62" t="s">
        <v>66</v>
      </c>
      <c r="J62">
        <v>1.4241999999999999</v>
      </c>
      <c r="K62">
        <v>0</v>
      </c>
      <c r="L62">
        <v>0</v>
      </c>
      <c r="M62">
        <v>-153.44</v>
      </c>
      <c r="N62">
        <v>2265.4699999999998</v>
      </c>
      <c r="O62" t="s">
        <v>15</v>
      </c>
      <c r="P62" s="13"/>
      <c r="Q62" s="13"/>
      <c r="S62">
        <f t="shared" si="3"/>
        <v>13.599999999998058</v>
      </c>
    </row>
    <row r="63" spans="1:21">
      <c r="A63">
        <v>1430961111</v>
      </c>
      <c r="B63" t="s">
        <v>67</v>
      </c>
      <c r="C63" t="s">
        <v>6</v>
      </c>
      <c r="D63">
        <v>0.85</v>
      </c>
      <c r="E63" t="s">
        <v>24</v>
      </c>
      <c r="F63">
        <v>1.4053</v>
      </c>
      <c r="G63">
        <v>1.4001999999999999</v>
      </c>
      <c r="H63">
        <v>1.4173</v>
      </c>
      <c r="I63" t="s">
        <v>68</v>
      </c>
      <c r="J63">
        <v>1.4075800000000001</v>
      </c>
      <c r="K63">
        <v>0</v>
      </c>
      <c r="L63">
        <v>0</v>
      </c>
      <c r="M63">
        <v>-197.76</v>
      </c>
      <c r="N63">
        <v>8828.65</v>
      </c>
      <c r="O63" t="s">
        <v>25</v>
      </c>
      <c r="P63" s="13"/>
      <c r="Q63" s="13"/>
      <c r="S63">
        <f t="shared" si="3"/>
        <v>22.800000000000598</v>
      </c>
    </row>
    <row r="64" spans="1:21">
      <c r="A64">
        <v>1430963019</v>
      </c>
      <c r="B64" t="s">
        <v>96</v>
      </c>
      <c r="C64" t="s">
        <v>5</v>
      </c>
      <c r="D64">
        <v>0.44</v>
      </c>
      <c r="E64" t="s">
        <v>7</v>
      </c>
      <c r="F64">
        <v>0.9889</v>
      </c>
      <c r="G64">
        <v>0.99439999999999995</v>
      </c>
      <c r="H64">
        <v>0.97689999999999999</v>
      </c>
      <c r="I64" t="s">
        <v>97</v>
      </c>
      <c r="J64">
        <v>0.98887999999999998</v>
      </c>
      <c r="K64">
        <v>0</v>
      </c>
      <c r="L64">
        <v>0</v>
      </c>
      <c r="M64">
        <v>0</v>
      </c>
      <c r="N64">
        <v>41.03</v>
      </c>
      <c r="O64" t="s">
        <v>12</v>
      </c>
      <c r="P64" s="13"/>
      <c r="Q64" s="13"/>
      <c r="S64">
        <f t="shared" si="3"/>
        <v>0.20000000000020002</v>
      </c>
    </row>
    <row r="65" spans="1:19">
      <c r="A65">
        <v>1430963002</v>
      </c>
      <c r="B65" t="s">
        <v>96</v>
      </c>
      <c r="C65" t="s">
        <v>5</v>
      </c>
      <c r="D65">
        <v>0.36</v>
      </c>
      <c r="E65" t="s">
        <v>7</v>
      </c>
      <c r="F65">
        <v>0.98889000000000005</v>
      </c>
      <c r="G65">
        <v>0.99629000000000001</v>
      </c>
      <c r="H65">
        <v>0.97689000000000004</v>
      </c>
      <c r="I65" t="s">
        <v>98</v>
      </c>
      <c r="J65">
        <v>0.98789000000000005</v>
      </c>
      <c r="K65">
        <v>0</v>
      </c>
      <c r="L65">
        <v>0</v>
      </c>
      <c r="M65">
        <v>0</v>
      </c>
      <c r="N65">
        <v>1678.01</v>
      </c>
      <c r="O65" t="s">
        <v>14</v>
      </c>
      <c r="P65" s="13"/>
      <c r="Q65" s="13"/>
      <c r="S65">
        <f t="shared" si="3"/>
        <v>10.000000000000009</v>
      </c>
    </row>
    <row r="66" spans="1:19">
      <c r="A66">
        <v>1430963893</v>
      </c>
      <c r="B66" t="s">
        <v>39</v>
      </c>
      <c r="C66" t="s">
        <v>5</v>
      </c>
      <c r="D66">
        <v>0.37</v>
      </c>
      <c r="E66" t="s">
        <v>11</v>
      </c>
      <c r="F66">
        <v>1.4249799999999999</v>
      </c>
      <c r="G66">
        <v>1.43248</v>
      </c>
      <c r="H66">
        <v>1.4129799999999999</v>
      </c>
      <c r="I66" t="s">
        <v>40</v>
      </c>
      <c r="J66">
        <v>1.42493</v>
      </c>
      <c r="K66">
        <v>0</v>
      </c>
      <c r="L66">
        <v>0</v>
      </c>
      <c r="M66">
        <v>0</v>
      </c>
      <c r="N66">
        <v>85.45</v>
      </c>
      <c r="O66" t="s">
        <v>15</v>
      </c>
      <c r="P66" s="13"/>
      <c r="Q66" s="13"/>
      <c r="S66">
        <f t="shared" si="3"/>
        <v>0.49999999999883471</v>
      </c>
    </row>
    <row r="67" spans="1:19">
      <c r="A67">
        <v>1430962876</v>
      </c>
      <c r="B67" t="s">
        <v>77</v>
      </c>
      <c r="C67" t="s">
        <v>5</v>
      </c>
      <c r="D67">
        <v>0.56000000000000005</v>
      </c>
      <c r="E67" t="s">
        <v>20</v>
      </c>
      <c r="F67">
        <v>1.30352</v>
      </c>
      <c r="G67">
        <v>1.31382</v>
      </c>
      <c r="H67">
        <v>1.29152</v>
      </c>
      <c r="I67" t="s">
        <v>18</v>
      </c>
      <c r="J67">
        <v>1.3059799999999999</v>
      </c>
      <c r="K67">
        <v>0</v>
      </c>
      <c r="L67">
        <v>0</v>
      </c>
      <c r="M67">
        <v>0</v>
      </c>
      <c r="N67">
        <v>-6368.39</v>
      </c>
      <c r="O67" t="s">
        <v>21</v>
      </c>
      <c r="P67" s="13"/>
      <c r="Q67" s="13"/>
      <c r="S67">
        <f t="shared" si="3"/>
        <v>-24.599999999999067</v>
      </c>
    </row>
    <row r="68" spans="1:19">
      <c r="A68" s="9">
        <v>725</v>
      </c>
      <c r="B68" s="9" t="s">
        <v>3</v>
      </c>
      <c r="N68" s="22">
        <f>SUM(K61:N67)</f>
        <v>10520.760000000002</v>
      </c>
      <c r="O68" s="19"/>
      <c r="P68" s="16"/>
      <c r="Q68" s="16"/>
      <c r="R68" s="10"/>
      <c r="S68" s="21">
        <f>SUM(S61:S67)</f>
        <v>39.499999999998977</v>
      </c>
    </row>
    <row r="69" spans="1:19">
      <c r="A69">
        <v>1430961204</v>
      </c>
      <c r="B69" t="s">
        <v>46</v>
      </c>
      <c r="C69" t="s">
        <v>6</v>
      </c>
      <c r="D69">
        <v>0.12</v>
      </c>
      <c r="E69" t="s">
        <v>22</v>
      </c>
      <c r="F69">
        <v>1.63635</v>
      </c>
      <c r="G69">
        <v>1.62635</v>
      </c>
      <c r="H69">
        <v>1.6473500000000001</v>
      </c>
      <c r="I69" t="s">
        <v>52</v>
      </c>
      <c r="J69">
        <v>1.63788</v>
      </c>
      <c r="K69">
        <v>0</v>
      </c>
      <c r="L69">
        <v>0</v>
      </c>
      <c r="M69">
        <v>0</v>
      </c>
      <c r="N69">
        <v>14.1</v>
      </c>
      <c r="O69" t="s">
        <v>125</v>
      </c>
      <c r="P69" s="13"/>
      <c r="Q69" s="13"/>
      <c r="S69" s="8">
        <f t="shared" si="3"/>
        <v>15.300000000000313</v>
      </c>
    </row>
    <row r="70" spans="1:19">
      <c r="A70">
        <v>1430961207</v>
      </c>
      <c r="B70" t="s">
        <v>46</v>
      </c>
      <c r="C70" t="s">
        <v>6</v>
      </c>
      <c r="D70">
        <v>0.12</v>
      </c>
      <c r="E70" t="s">
        <v>22</v>
      </c>
      <c r="F70">
        <v>1.63635</v>
      </c>
      <c r="G70">
        <v>1.62605</v>
      </c>
      <c r="H70">
        <v>1.6473500000000001</v>
      </c>
      <c r="I70" t="s">
        <v>52</v>
      </c>
      <c r="J70">
        <v>1.63788</v>
      </c>
      <c r="K70">
        <v>0</v>
      </c>
      <c r="L70">
        <v>0</v>
      </c>
      <c r="M70">
        <v>0</v>
      </c>
      <c r="N70">
        <v>14.1</v>
      </c>
      <c r="O70" t="s">
        <v>23</v>
      </c>
      <c r="P70" s="13"/>
      <c r="Q70" s="13"/>
      <c r="S70" s="8">
        <f t="shared" si="3"/>
        <v>15.300000000000313</v>
      </c>
    </row>
    <row r="71" spans="1:19">
      <c r="A71">
        <v>1430961100</v>
      </c>
      <c r="B71" t="s">
        <v>67</v>
      </c>
      <c r="C71" t="s">
        <v>6</v>
      </c>
      <c r="D71">
        <v>0.15</v>
      </c>
      <c r="E71" t="s">
        <v>24</v>
      </c>
      <c r="F71">
        <v>1.4052800000000001</v>
      </c>
      <c r="G71">
        <v>1.3972800000000001</v>
      </c>
      <c r="H71">
        <v>1.4172800000000001</v>
      </c>
      <c r="I71" t="s">
        <v>68</v>
      </c>
      <c r="J71">
        <v>1.4075800000000001</v>
      </c>
      <c r="K71">
        <v>0</v>
      </c>
      <c r="L71">
        <v>0</v>
      </c>
      <c r="M71">
        <v>-0.59</v>
      </c>
      <c r="N71">
        <v>26.45</v>
      </c>
      <c r="O71" t="s">
        <v>69</v>
      </c>
      <c r="P71" s="13"/>
      <c r="Q71" s="13"/>
      <c r="S71" s="8">
        <f t="shared" si="3"/>
        <v>22.999999999999687</v>
      </c>
    </row>
    <row r="72" spans="1:19">
      <c r="A72">
        <v>1430961105</v>
      </c>
      <c r="B72" t="s">
        <v>67</v>
      </c>
      <c r="C72" t="s">
        <v>6</v>
      </c>
      <c r="D72">
        <v>0.19</v>
      </c>
      <c r="E72" t="s">
        <v>24</v>
      </c>
      <c r="F72">
        <v>1.4052800000000001</v>
      </c>
      <c r="G72">
        <v>1.40018</v>
      </c>
      <c r="H72">
        <v>1.4172800000000001</v>
      </c>
      <c r="I72" t="s">
        <v>68</v>
      </c>
      <c r="J72">
        <v>1.4075800000000001</v>
      </c>
      <c r="K72">
        <v>0</v>
      </c>
      <c r="L72">
        <v>0</v>
      </c>
      <c r="M72">
        <v>-0.74</v>
      </c>
      <c r="N72">
        <v>33.51</v>
      </c>
      <c r="O72" t="s">
        <v>25</v>
      </c>
      <c r="P72" s="13"/>
      <c r="Q72" s="13"/>
      <c r="S72" s="8">
        <f t="shared" si="3"/>
        <v>22.999999999999687</v>
      </c>
    </row>
    <row r="73" spans="1:19">
      <c r="A73">
        <v>1430963003</v>
      </c>
      <c r="B73" t="s">
        <v>96</v>
      </c>
      <c r="C73" t="s">
        <v>5</v>
      </c>
      <c r="D73">
        <v>0.14000000000000001</v>
      </c>
      <c r="E73" t="s">
        <v>7</v>
      </c>
      <c r="F73">
        <v>0.98889000000000005</v>
      </c>
      <c r="G73">
        <v>0.99489000000000005</v>
      </c>
      <c r="H73">
        <v>0.97689000000000004</v>
      </c>
      <c r="I73" t="s">
        <v>98</v>
      </c>
      <c r="J73">
        <v>0.98789000000000005</v>
      </c>
      <c r="K73">
        <v>0</v>
      </c>
      <c r="L73">
        <v>0</v>
      </c>
      <c r="M73">
        <v>0</v>
      </c>
      <c r="N73">
        <v>10.71</v>
      </c>
      <c r="O73" t="s">
        <v>126</v>
      </c>
      <c r="P73" s="13"/>
      <c r="Q73" s="13"/>
      <c r="S73" s="8">
        <f t="shared" si="3"/>
        <v>10.000000000000009</v>
      </c>
    </row>
    <row r="74" spans="1:19">
      <c r="A74">
        <v>1430962833</v>
      </c>
      <c r="B74" t="s">
        <v>77</v>
      </c>
      <c r="C74" t="s">
        <v>5</v>
      </c>
      <c r="D74">
        <v>0.22</v>
      </c>
      <c r="E74" t="s">
        <v>20</v>
      </c>
      <c r="F74">
        <v>1.30338</v>
      </c>
      <c r="G74">
        <v>1.30758</v>
      </c>
      <c r="H74">
        <v>1.29138</v>
      </c>
      <c r="I74" t="s">
        <v>101</v>
      </c>
      <c r="J74">
        <v>1.3076399999999999</v>
      </c>
      <c r="K74">
        <v>0</v>
      </c>
      <c r="L74">
        <v>0</v>
      </c>
      <c r="M74">
        <v>0</v>
      </c>
      <c r="N74">
        <v>-71.67</v>
      </c>
      <c r="O74" t="s">
        <v>105</v>
      </c>
      <c r="P74" s="13"/>
      <c r="Q74" s="13"/>
      <c r="S74" s="8">
        <f t="shared" si="3"/>
        <v>-42.599999999999305</v>
      </c>
    </row>
    <row r="75" spans="1:19">
      <c r="A75" s="11">
        <v>717</v>
      </c>
      <c r="B75" s="9" t="s">
        <v>4</v>
      </c>
      <c r="N75" s="22">
        <f>SUM(K69:N74)</f>
        <v>25.86999999999999</v>
      </c>
      <c r="O75" s="19"/>
      <c r="P75" s="16"/>
      <c r="Q75" s="16"/>
      <c r="R75" s="10"/>
      <c r="S75" s="21">
        <f>SUM(S69:S74)</f>
        <v>44.000000000000703</v>
      </c>
    </row>
    <row r="76" spans="1:19">
      <c r="A76">
        <v>805114659</v>
      </c>
      <c r="B76" t="s">
        <v>46</v>
      </c>
      <c r="C76" t="s">
        <v>6</v>
      </c>
      <c r="D76">
        <v>0.21</v>
      </c>
      <c r="E76" t="s">
        <v>22</v>
      </c>
      <c r="F76">
        <v>1.63629</v>
      </c>
      <c r="G76">
        <v>1.62629</v>
      </c>
      <c r="H76">
        <v>1.6472899999999999</v>
      </c>
      <c r="I76" t="s">
        <v>127</v>
      </c>
      <c r="J76">
        <v>1.63801</v>
      </c>
      <c r="K76">
        <v>-0.84</v>
      </c>
      <c r="L76">
        <v>0</v>
      </c>
      <c r="M76">
        <v>0</v>
      </c>
      <c r="N76">
        <v>27.74</v>
      </c>
      <c r="O76" t="s">
        <v>128</v>
      </c>
      <c r="P76" s="14"/>
      <c r="Q76" s="14"/>
      <c r="S76">
        <f t="shared" si="3"/>
        <v>17.199999999999438</v>
      </c>
    </row>
    <row r="77" spans="1:19">
      <c r="A77">
        <v>805114713</v>
      </c>
      <c r="B77" t="s">
        <v>46</v>
      </c>
      <c r="C77" t="s">
        <v>6</v>
      </c>
      <c r="D77">
        <v>0.22</v>
      </c>
      <c r="E77" t="s">
        <v>22</v>
      </c>
      <c r="F77">
        <v>1.63622</v>
      </c>
      <c r="G77">
        <v>1.62622</v>
      </c>
      <c r="H77">
        <v>1.6472199999999999</v>
      </c>
      <c r="I77" t="s">
        <v>52</v>
      </c>
      <c r="J77">
        <v>1.63791</v>
      </c>
      <c r="K77">
        <v>-0.88</v>
      </c>
      <c r="L77">
        <v>0</v>
      </c>
      <c r="M77">
        <v>0</v>
      </c>
      <c r="N77">
        <v>28.55</v>
      </c>
      <c r="O77" t="s">
        <v>129</v>
      </c>
      <c r="P77" s="14"/>
      <c r="Q77" s="14"/>
      <c r="S77">
        <f t="shared" si="3"/>
        <v>16.899999999999693</v>
      </c>
    </row>
    <row r="78" spans="1:19">
      <c r="A78">
        <v>805114618</v>
      </c>
      <c r="B78" t="s">
        <v>67</v>
      </c>
      <c r="C78" t="s">
        <v>6</v>
      </c>
      <c r="D78">
        <v>0.49</v>
      </c>
      <c r="E78" t="s">
        <v>24</v>
      </c>
      <c r="F78">
        <v>1.4051199999999999</v>
      </c>
      <c r="G78">
        <v>1.3971199999999999</v>
      </c>
      <c r="H78">
        <v>1.4171199999999999</v>
      </c>
      <c r="I78" t="s">
        <v>96</v>
      </c>
      <c r="J78">
        <v>1.40737</v>
      </c>
      <c r="K78">
        <v>-1.69</v>
      </c>
      <c r="L78">
        <v>0</v>
      </c>
      <c r="M78">
        <v>-1.92</v>
      </c>
      <c r="N78">
        <v>84.56</v>
      </c>
      <c r="O78" t="s">
        <v>130</v>
      </c>
      <c r="P78" s="14"/>
      <c r="Q78" s="14"/>
      <c r="S78">
        <f t="shared" si="3"/>
        <v>22.500000000000853</v>
      </c>
    </row>
    <row r="79" spans="1:19">
      <c r="A79">
        <v>805116492</v>
      </c>
      <c r="B79" t="s">
        <v>80</v>
      </c>
      <c r="C79" t="s">
        <v>6</v>
      </c>
      <c r="D79">
        <v>0.31</v>
      </c>
      <c r="E79" t="s">
        <v>81</v>
      </c>
      <c r="F79">
        <v>112.71599999999999</v>
      </c>
      <c r="G79">
        <v>112.26600000000001</v>
      </c>
      <c r="H79">
        <v>113.71599999999999</v>
      </c>
      <c r="I79" t="s">
        <v>131</v>
      </c>
      <c r="J79">
        <v>112.84699999999999</v>
      </c>
      <c r="K79">
        <v>-0.99</v>
      </c>
      <c r="L79">
        <v>0</v>
      </c>
      <c r="M79">
        <v>0</v>
      </c>
      <c r="N79">
        <v>35.99</v>
      </c>
      <c r="O79" t="s">
        <v>129</v>
      </c>
      <c r="P79" s="14"/>
      <c r="Q79" s="14"/>
      <c r="S79">
        <f>IF(C79=" Buy ",(J79-F79)*10000,(F79-J79)*10000)/100</f>
        <v>13.100000000000023</v>
      </c>
    </row>
    <row r="80" spans="1:19">
      <c r="A80">
        <v>805115910</v>
      </c>
      <c r="B80" t="s">
        <v>132</v>
      </c>
      <c r="C80" t="s">
        <v>5</v>
      </c>
      <c r="D80">
        <v>0.38</v>
      </c>
      <c r="E80" t="s">
        <v>20</v>
      </c>
      <c r="F80">
        <v>1.30318</v>
      </c>
      <c r="G80">
        <v>1.30738</v>
      </c>
      <c r="H80">
        <v>1.29118</v>
      </c>
      <c r="I80" t="s">
        <v>133</v>
      </c>
      <c r="J80">
        <v>1.3073900000000001</v>
      </c>
      <c r="K80">
        <v>-1.22</v>
      </c>
      <c r="L80">
        <v>0</v>
      </c>
      <c r="M80">
        <v>0</v>
      </c>
      <c r="N80">
        <v>-122.37</v>
      </c>
      <c r="O80" t="s">
        <v>129</v>
      </c>
      <c r="P80" s="14"/>
      <c r="Q80" s="14"/>
      <c r="S80">
        <f t="shared" si="3"/>
        <v>-42.10000000000047</v>
      </c>
    </row>
    <row r="81" spans="1:19">
      <c r="A81">
        <v>805116012</v>
      </c>
      <c r="B81" t="s">
        <v>96</v>
      </c>
      <c r="C81" t="s">
        <v>5</v>
      </c>
      <c r="D81">
        <v>0.49</v>
      </c>
      <c r="E81" t="s">
        <v>7</v>
      </c>
      <c r="F81">
        <v>0.98882999999999999</v>
      </c>
      <c r="G81">
        <v>0.99622999999999995</v>
      </c>
      <c r="H81">
        <v>0.97682999999999998</v>
      </c>
      <c r="I81" t="s">
        <v>134</v>
      </c>
      <c r="J81">
        <v>0.98782999999999999</v>
      </c>
      <c r="K81">
        <v>-1.19</v>
      </c>
      <c r="L81">
        <v>0</v>
      </c>
      <c r="M81">
        <v>0</v>
      </c>
      <c r="N81">
        <v>37.479999999999997</v>
      </c>
      <c r="O81" t="s">
        <v>19</v>
      </c>
      <c r="P81" s="14"/>
      <c r="Q81" s="14"/>
      <c r="S81">
        <f t="shared" si="3"/>
        <v>10.000000000000009</v>
      </c>
    </row>
    <row r="82" spans="1:19">
      <c r="A82">
        <v>805115945</v>
      </c>
      <c r="B82" t="s">
        <v>77</v>
      </c>
      <c r="C82" t="s">
        <v>5</v>
      </c>
      <c r="D82">
        <v>0.21</v>
      </c>
      <c r="E82" t="s">
        <v>20</v>
      </c>
      <c r="F82">
        <v>1.30349</v>
      </c>
      <c r="G82">
        <v>1.31349</v>
      </c>
      <c r="H82">
        <v>1.29149</v>
      </c>
      <c r="I82" t="s">
        <v>18</v>
      </c>
      <c r="J82">
        <v>1.3059799999999999</v>
      </c>
      <c r="K82">
        <v>-0.67</v>
      </c>
      <c r="L82">
        <v>0</v>
      </c>
      <c r="M82">
        <v>0</v>
      </c>
      <c r="N82">
        <v>-40.04</v>
      </c>
      <c r="O82" t="s">
        <v>135</v>
      </c>
      <c r="P82"/>
      <c r="Q82" s="14"/>
      <c r="S82">
        <f t="shared" si="3"/>
        <v>-24.899999999998812</v>
      </c>
    </row>
    <row r="83" spans="1:19">
      <c r="A83" s="1">
        <v>737</v>
      </c>
      <c r="B83" s="9" t="s">
        <v>4</v>
      </c>
      <c r="N83" s="22">
        <f>SUM(K76:N82)</f>
        <v>42.51</v>
      </c>
      <c r="O83" s="19"/>
      <c r="P83" s="16"/>
      <c r="Q83" s="16"/>
      <c r="R83" s="10"/>
      <c r="S83" s="21">
        <f>SUM(S76:S82)</f>
        <v>12.700000000000728</v>
      </c>
    </row>
    <row r="84" spans="1:19">
      <c r="A84">
        <v>805114658</v>
      </c>
      <c r="B84" t="s">
        <v>46</v>
      </c>
      <c r="C84" t="s">
        <v>6</v>
      </c>
      <c r="D84">
        <v>0.1</v>
      </c>
      <c r="E84" t="s">
        <v>22</v>
      </c>
      <c r="F84">
        <v>1.63629</v>
      </c>
      <c r="G84">
        <v>1.62599</v>
      </c>
      <c r="H84">
        <v>1.6472899999999999</v>
      </c>
      <c r="I84" t="s">
        <v>127</v>
      </c>
      <c r="J84">
        <v>1.63801</v>
      </c>
      <c r="K84">
        <v>-0.4</v>
      </c>
      <c r="L84">
        <v>0</v>
      </c>
      <c r="M84">
        <v>0</v>
      </c>
      <c r="N84">
        <v>13.2</v>
      </c>
      <c r="O84" t="s">
        <v>23</v>
      </c>
      <c r="P84" s="14"/>
      <c r="Q84" s="14"/>
      <c r="S84" s="8">
        <f t="shared" ref="S84:S93" si="4">IF(C84=" Buy ",(J84-F84)*10000,(F84-J84)*10000)</f>
        <v>17.199999999999438</v>
      </c>
    </row>
    <row r="85" spans="1:19">
      <c r="A85">
        <v>805114727</v>
      </c>
      <c r="B85" t="s">
        <v>46</v>
      </c>
      <c r="C85" t="s">
        <v>6</v>
      </c>
      <c r="D85">
        <v>0.1</v>
      </c>
      <c r="E85" t="s">
        <v>22</v>
      </c>
      <c r="F85">
        <v>1.63619</v>
      </c>
      <c r="G85">
        <v>1.62619</v>
      </c>
      <c r="H85">
        <v>1.6471899999999999</v>
      </c>
      <c r="I85" t="s">
        <v>52</v>
      </c>
      <c r="J85">
        <v>1.63791</v>
      </c>
      <c r="K85">
        <v>-0.4</v>
      </c>
      <c r="L85">
        <v>0</v>
      </c>
      <c r="M85">
        <v>0</v>
      </c>
      <c r="N85">
        <v>13.21</v>
      </c>
      <c r="O85" t="s">
        <v>59</v>
      </c>
      <c r="P85" s="14"/>
      <c r="Q85" s="14"/>
      <c r="S85" s="8">
        <f t="shared" si="4"/>
        <v>17.199999999999438</v>
      </c>
    </row>
    <row r="86" spans="1:19">
      <c r="A86">
        <v>805114615</v>
      </c>
      <c r="B86" t="s">
        <v>67</v>
      </c>
      <c r="C86" t="s">
        <v>6</v>
      </c>
      <c r="D86">
        <v>0.15</v>
      </c>
      <c r="E86" t="s">
        <v>24</v>
      </c>
      <c r="F86">
        <v>1.4052500000000001</v>
      </c>
      <c r="G86">
        <v>1.40015</v>
      </c>
      <c r="H86">
        <v>1.4172499999999999</v>
      </c>
      <c r="I86" t="s">
        <v>96</v>
      </c>
      <c r="J86">
        <v>1.40737</v>
      </c>
      <c r="K86">
        <v>-0.52</v>
      </c>
      <c r="L86">
        <v>0</v>
      </c>
      <c r="M86">
        <v>-0.59</v>
      </c>
      <c r="N86">
        <v>24.39</v>
      </c>
      <c r="O86" t="s">
        <v>25</v>
      </c>
      <c r="P86" s="14"/>
      <c r="Q86" s="14"/>
      <c r="S86" s="8">
        <f t="shared" si="4"/>
        <v>21.199999999998997</v>
      </c>
    </row>
    <row r="87" spans="1:19">
      <c r="A87">
        <v>805114620</v>
      </c>
      <c r="B87" t="s">
        <v>67</v>
      </c>
      <c r="C87" t="s">
        <v>6</v>
      </c>
      <c r="D87">
        <v>0.11</v>
      </c>
      <c r="E87" t="s">
        <v>24</v>
      </c>
      <c r="F87">
        <v>1.4051800000000001</v>
      </c>
      <c r="G87">
        <v>1.3971800000000001</v>
      </c>
      <c r="H87">
        <v>1.4171800000000001</v>
      </c>
      <c r="I87" t="s">
        <v>96</v>
      </c>
      <c r="J87">
        <v>1.40737</v>
      </c>
      <c r="K87">
        <v>-0.38</v>
      </c>
      <c r="L87">
        <v>0</v>
      </c>
      <c r="M87">
        <v>-0.43</v>
      </c>
      <c r="N87">
        <v>18.47</v>
      </c>
      <c r="O87" t="s">
        <v>69</v>
      </c>
      <c r="P87" s="14"/>
      <c r="Q87" s="14"/>
      <c r="S87" s="8">
        <f t="shared" si="4"/>
        <v>21.899999999999142</v>
      </c>
    </row>
    <row r="88" spans="1:19">
      <c r="A88">
        <v>805116495</v>
      </c>
      <c r="B88" t="s">
        <v>80</v>
      </c>
      <c r="C88" t="s">
        <v>6</v>
      </c>
      <c r="D88">
        <v>0.14000000000000001</v>
      </c>
      <c r="E88" t="s">
        <v>81</v>
      </c>
      <c r="F88">
        <v>112.71599999999999</v>
      </c>
      <c r="G88">
        <v>112.26600000000001</v>
      </c>
      <c r="H88">
        <v>113.71599999999999</v>
      </c>
      <c r="I88" t="s">
        <v>82</v>
      </c>
      <c r="J88">
        <v>112.843</v>
      </c>
      <c r="K88">
        <v>-0.45</v>
      </c>
      <c r="L88">
        <v>0</v>
      </c>
      <c r="M88">
        <v>0</v>
      </c>
      <c r="N88">
        <v>15.76</v>
      </c>
      <c r="O88" t="s">
        <v>83</v>
      </c>
      <c r="P88" s="14"/>
      <c r="Q88" s="14"/>
      <c r="S88" s="8">
        <f>IF(C88=" Buy ",(J88-F88)*10000,(F88-J88)*10000)/100</f>
        <v>12.700000000000955</v>
      </c>
    </row>
    <row r="89" spans="1:19">
      <c r="A89">
        <v>805116506</v>
      </c>
      <c r="B89" t="s">
        <v>80</v>
      </c>
      <c r="C89" t="s">
        <v>6</v>
      </c>
      <c r="D89">
        <v>0.14000000000000001</v>
      </c>
      <c r="E89" t="s">
        <v>81</v>
      </c>
      <c r="F89">
        <v>112.70699999999999</v>
      </c>
      <c r="G89">
        <v>112.25700000000001</v>
      </c>
      <c r="H89">
        <v>113.70699999999999</v>
      </c>
      <c r="I89" t="s">
        <v>82</v>
      </c>
      <c r="J89">
        <v>112.843</v>
      </c>
      <c r="K89">
        <v>-0.45</v>
      </c>
      <c r="L89">
        <v>0</v>
      </c>
      <c r="M89">
        <v>0</v>
      </c>
      <c r="N89">
        <v>16.87</v>
      </c>
      <c r="O89" t="s">
        <v>85</v>
      </c>
      <c r="P89" s="14"/>
      <c r="Q89" s="14"/>
      <c r="S89" s="8">
        <f>IF(C89=" Buy ",(J89-F89)*10000,(F89-J89)*10000)/100</f>
        <v>13.600000000000989</v>
      </c>
    </row>
    <row r="90" spans="1:19">
      <c r="A90">
        <v>805115907</v>
      </c>
      <c r="B90" t="s">
        <v>132</v>
      </c>
      <c r="C90" t="s">
        <v>5</v>
      </c>
      <c r="D90">
        <v>0.17</v>
      </c>
      <c r="E90" t="s">
        <v>20</v>
      </c>
      <c r="F90">
        <v>1.30318</v>
      </c>
      <c r="G90">
        <v>1.30738</v>
      </c>
      <c r="H90">
        <v>1.29118</v>
      </c>
      <c r="I90" t="s">
        <v>133</v>
      </c>
      <c r="J90">
        <v>1.3073900000000001</v>
      </c>
      <c r="K90">
        <v>-0.54</v>
      </c>
      <c r="L90">
        <v>0</v>
      </c>
      <c r="M90">
        <v>0</v>
      </c>
      <c r="N90">
        <v>-54.74</v>
      </c>
      <c r="O90" t="s">
        <v>138</v>
      </c>
      <c r="P90" s="14"/>
      <c r="Q90" s="14"/>
      <c r="S90" s="8">
        <f t="shared" si="4"/>
        <v>-42.10000000000047</v>
      </c>
    </row>
    <row r="91" spans="1:19">
      <c r="A91">
        <v>805116027</v>
      </c>
      <c r="B91" t="s">
        <v>136</v>
      </c>
      <c r="C91" t="s">
        <v>5</v>
      </c>
      <c r="D91">
        <v>0.14000000000000001</v>
      </c>
      <c r="E91" t="s">
        <v>7</v>
      </c>
      <c r="F91">
        <v>0.98860999999999999</v>
      </c>
      <c r="G91">
        <v>0.99411000000000005</v>
      </c>
      <c r="H91">
        <v>0.97660999999999998</v>
      </c>
      <c r="I91" t="s">
        <v>137</v>
      </c>
      <c r="J91">
        <v>0.98858000000000001</v>
      </c>
      <c r="K91">
        <v>-0.34</v>
      </c>
      <c r="L91">
        <v>0</v>
      </c>
      <c r="M91">
        <v>0</v>
      </c>
      <c r="N91">
        <v>0.32</v>
      </c>
      <c r="O91" t="s">
        <v>12</v>
      </c>
      <c r="P91" s="14"/>
      <c r="Q91" s="14"/>
      <c r="S91" s="8">
        <f t="shared" si="4"/>
        <v>0.29999999999974492</v>
      </c>
    </row>
    <row r="92" spans="1:19">
      <c r="A92">
        <v>805116011</v>
      </c>
      <c r="B92" t="s">
        <v>96</v>
      </c>
      <c r="C92" t="s">
        <v>5</v>
      </c>
      <c r="D92">
        <v>0.12</v>
      </c>
      <c r="E92" t="s">
        <v>7</v>
      </c>
      <c r="F92">
        <v>0.98880000000000001</v>
      </c>
      <c r="G92">
        <v>0.99619999999999997</v>
      </c>
      <c r="H92">
        <v>0.9768</v>
      </c>
      <c r="I92" t="s">
        <v>134</v>
      </c>
      <c r="J92">
        <v>0.98780999999999997</v>
      </c>
      <c r="K92">
        <v>-0.28999999999999998</v>
      </c>
      <c r="L92">
        <v>0</v>
      </c>
      <c r="M92">
        <v>0</v>
      </c>
      <c r="N92">
        <v>9.09</v>
      </c>
      <c r="O92" t="s">
        <v>14</v>
      </c>
      <c r="P92" s="14"/>
      <c r="Q92" s="14"/>
      <c r="S92" s="8">
        <f t="shared" si="4"/>
        <v>9.900000000000464</v>
      </c>
    </row>
    <row r="93" spans="1:19">
      <c r="A93">
        <v>805115942</v>
      </c>
      <c r="B93" t="s">
        <v>77</v>
      </c>
      <c r="C93" t="s">
        <v>5</v>
      </c>
      <c r="D93">
        <v>0.1</v>
      </c>
      <c r="E93" t="s">
        <v>20</v>
      </c>
      <c r="F93">
        <v>1.30348</v>
      </c>
      <c r="G93">
        <v>1.3137799999999999</v>
      </c>
      <c r="H93">
        <v>1.29148</v>
      </c>
      <c r="I93" t="s">
        <v>18</v>
      </c>
      <c r="J93">
        <v>1.3059799999999999</v>
      </c>
      <c r="K93">
        <v>-0.32</v>
      </c>
      <c r="L93">
        <v>0</v>
      </c>
      <c r="M93">
        <v>0</v>
      </c>
      <c r="N93">
        <v>-19.14</v>
      </c>
      <c r="O93" t="s">
        <v>21</v>
      </c>
      <c r="P93" s="14"/>
      <c r="Q93" s="14"/>
      <c r="S93" s="8"/>
    </row>
    <row r="94" spans="1:19">
      <c r="N94" s="22">
        <f>SUM(K84:N93)</f>
        <v>32.319999999999986</v>
      </c>
      <c r="O94" s="19"/>
      <c r="P94" s="16"/>
      <c r="Q94" s="16"/>
      <c r="R94" s="10"/>
      <c r="S94" s="21">
        <f>SUM(S84:S93)</f>
        <v>71.899999999998698</v>
      </c>
    </row>
  </sheetData>
  <autoFilter ref="A2:Q94"/>
  <mergeCells count="7">
    <mergeCell ref="O3:Q3"/>
    <mergeCell ref="O4:Q4"/>
    <mergeCell ref="O5:Q5"/>
    <mergeCell ref="O6:Q6"/>
    <mergeCell ref="O7:Q7"/>
    <mergeCell ref="O8:Q8"/>
    <mergeCell ref="O9:Q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2017-01-12T04:05:44Z</dcterms:created>
  <dcterms:modified xsi:type="dcterms:W3CDTF">2017-02-01T10:50:30Z</dcterms:modified>
</cp:coreProperties>
</file>