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 refMode="R1C1"/>
</workbook>
</file>

<file path=xl/calcChain.xml><?xml version="1.0" encoding="utf-8"?>
<calcChain xmlns="http://schemas.openxmlformats.org/spreadsheetml/2006/main">
  <c r="A21" i="10" l="1"/>
  <c r="A22" i="10" s="1"/>
  <c r="G20" i="10"/>
  <c r="I21" i="10"/>
  <c r="J20" i="10"/>
  <c r="K20" i="10" s="1"/>
  <c r="O20" i="10" s="1"/>
  <c r="AD21" i="10"/>
  <c r="AD22" i="10" s="1"/>
  <c r="AD23" i="10"/>
  <c r="AD24" i="10" s="1"/>
  <c r="AD25" i="10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21" i="10"/>
  <c r="C20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P21" i="1" s="1"/>
  <c r="P22" i="1" s="1"/>
  <c r="O21" i="1"/>
  <c r="O22" i="1"/>
  <c r="K20" i="1"/>
  <c r="L20" i="1" s="1"/>
  <c r="K21" i="1"/>
  <c r="K22" i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G20" i="1"/>
  <c r="H20" i="1" s="1"/>
  <c r="H21" i="1" s="1"/>
  <c r="G21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1" i="4"/>
  <c r="L21" i="4"/>
  <c r="L22" i="4" s="1"/>
  <c r="L23" i="4" s="1"/>
  <c r="L24" i="4" s="1"/>
  <c r="K23" i="4"/>
  <c r="K24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K21" i="5"/>
  <c r="G21" i="5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C21" i="5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4" i="8" s="1"/>
  <c r="F25" i="8" s="1"/>
  <c r="F26" i="8" s="1"/>
  <c r="F27" i="8" s="1"/>
  <c r="F28" i="8" s="1"/>
  <c r="F29" i="8"/>
  <c r="C20" i="8"/>
  <c r="C21" i="8" s="1"/>
  <c r="C22" i="8" s="1"/>
  <c r="C23" i="8" s="1"/>
  <c r="C31" i="8"/>
  <c r="C32" i="8"/>
  <c r="C33" i="8"/>
  <c r="C34" i="8"/>
  <c r="C35" i="8"/>
  <c r="C36" i="8"/>
  <c r="C37" i="8"/>
  <c r="C38" i="8"/>
  <c r="C39" i="8"/>
  <c r="P20" i="5"/>
  <c r="P21" i="5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L20" i="5"/>
  <c r="K22" i="5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H20" i="5"/>
  <c r="H21" i="5" s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D20" i="5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23" i="4" l="1"/>
  <c r="E22" i="10"/>
  <c r="B22" i="10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21" i="1"/>
  <c r="L22" i="1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P22" i="5"/>
  <c r="P23" i="5" s="1"/>
  <c r="C24" i="8"/>
  <c r="C25" i="8" s="1"/>
  <c r="C26" i="8" s="1"/>
  <c r="C27" i="8" s="1"/>
  <c r="C28" i="8" s="1"/>
  <c r="C29" i="8" s="1"/>
  <c r="C30" i="8" s="1"/>
  <c r="H22" i="1"/>
  <c r="E21" i="10"/>
  <c r="F21" i="10" s="1"/>
  <c r="G21" i="10" s="1"/>
  <c r="I22" i="10"/>
  <c r="J21" i="10"/>
  <c r="K21" i="10" s="1"/>
  <c r="C21" i="10"/>
  <c r="W20" i="10"/>
  <c r="AG20" i="10" s="1"/>
  <c r="M20" i="10"/>
  <c r="N20" i="10" s="1"/>
  <c r="P20" i="10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P23" i="1"/>
  <c r="P24" i="5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D24" i="4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A23" i="10"/>
  <c r="F22" i="10" l="1"/>
  <c r="G22" i="10" s="1"/>
  <c r="C22" i="10"/>
  <c r="J22" i="10"/>
  <c r="K22" i="10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I23" i="10"/>
  <c r="B23" i="10"/>
  <c r="C23" i="10" s="1"/>
  <c r="W21" i="10"/>
  <c r="AG21" i="10" s="1"/>
  <c r="O21" i="10"/>
  <c r="M21" i="10" s="1"/>
  <c r="N21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P21" i="10"/>
  <c r="J23" i="10" l="1"/>
  <c r="K23" i="10" s="1"/>
  <c r="F23" i="10"/>
  <c r="G23" i="10" s="1"/>
  <c r="AA20" i="10"/>
  <c r="Z20" i="10"/>
  <c r="AB20" i="10" s="1"/>
  <c r="AC20" i="10" s="1"/>
  <c r="P25" i="1"/>
  <c r="N26" i="1"/>
  <c r="O25" i="1"/>
  <c r="E24" i="10"/>
  <c r="A25" i="10"/>
  <c r="I24" i="10"/>
  <c r="B24" i="10"/>
  <c r="C24" i="10" s="1"/>
  <c r="Q21" i="10"/>
  <c r="R21" i="10"/>
  <c r="AF21" i="10"/>
  <c r="X21" i="10"/>
  <c r="W22" i="10"/>
  <c r="AG22" i="10" s="1"/>
  <c r="O22" i="10"/>
  <c r="M22" i="10" s="1"/>
  <c r="N22" i="10" s="1"/>
  <c r="P22" i="10"/>
  <c r="J24" i="10" l="1"/>
  <c r="K24" i="10" s="1"/>
  <c r="F24" i="10"/>
  <c r="G24" i="10" s="1"/>
  <c r="P23" i="10"/>
  <c r="Q23" i="10" s="1"/>
  <c r="E25" i="10"/>
  <c r="I25" i="10"/>
  <c r="A26" i="10"/>
  <c r="B25" i="10"/>
  <c r="C25" i="10" s="1"/>
  <c r="AA21" i="10"/>
  <c r="Z21" i="10"/>
  <c r="AB21" i="10" s="1"/>
  <c r="AC21" i="10" s="1"/>
  <c r="Q22" i="10"/>
  <c r="R22" i="10"/>
  <c r="AF22" i="10"/>
  <c r="X22" i="10"/>
  <c r="T21" i="10"/>
  <c r="U21" i="10" s="1"/>
  <c r="S21" i="10"/>
  <c r="O26" i="1"/>
  <c r="P26" i="1" s="1"/>
  <c r="N27" i="1"/>
  <c r="O23" i="10"/>
  <c r="M23" i="10" s="1"/>
  <c r="N23" i="10" s="1"/>
  <c r="W23" i="10"/>
  <c r="AG23" i="10" s="1"/>
  <c r="J25" i="10" l="1"/>
  <c r="K25" i="10" s="1"/>
  <c r="F25" i="10"/>
  <c r="G25" i="10" s="1"/>
  <c r="P24" i="10"/>
  <c r="Q24" i="10" s="1"/>
  <c r="N28" i="1"/>
  <c r="O27" i="1"/>
  <c r="P27" i="1" s="1"/>
  <c r="S22" i="10"/>
  <c r="T22" i="10"/>
  <c r="U22" i="10" s="1"/>
  <c r="Z22" i="10"/>
  <c r="AB22" i="10" s="1"/>
  <c r="AC22" i="10" s="1"/>
  <c r="AA22" i="10"/>
  <c r="R23" i="10"/>
  <c r="O24" i="10"/>
  <c r="M24" i="10" s="1"/>
  <c r="N24" i="10" s="1"/>
  <c r="W24" i="10"/>
  <c r="AG24" i="10" s="1"/>
  <c r="E26" i="10"/>
  <c r="F26" i="10" s="1"/>
  <c r="A27" i="10"/>
  <c r="I26" i="10"/>
  <c r="B26" i="10"/>
  <c r="C26" i="10" s="1"/>
  <c r="AF23" i="10"/>
  <c r="X23" i="10"/>
  <c r="J26" i="10" l="1"/>
  <c r="K26" i="10" s="1"/>
  <c r="R24" i="10"/>
  <c r="T24" i="10" s="1"/>
  <c r="U24" i="10" s="1"/>
  <c r="Z23" i="10"/>
  <c r="AB23" i="10" s="1"/>
  <c r="AC23" i="10" s="1"/>
  <c r="AA23" i="10"/>
  <c r="N29" i="1"/>
  <c r="O28" i="1"/>
  <c r="P28" i="1" s="1"/>
  <c r="AF24" i="10"/>
  <c r="T23" i="10"/>
  <c r="U23" i="10" s="1"/>
  <c r="S23" i="10"/>
  <c r="A28" i="10"/>
  <c r="E27" i="10"/>
  <c r="F27" i="10" s="1"/>
  <c r="I27" i="10"/>
  <c r="B27" i="10"/>
  <c r="C27" i="10" s="1"/>
  <c r="W25" i="10"/>
  <c r="AG25" i="10" s="1"/>
  <c r="O25" i="10"/>
  <c r="M25" i="10" s="1"/>
  <c r="N25" i="10" s="1"/>
  <c r="G26" i="10"/>
  <c r="X24" i="10"/>
  <c r="P25" i="10"/>
  <c r="J27" i="10" l="1"/>
  <c r="K27" i="10" s="1"/>
  <c r="S24" i="10"/>
  <c r="AA24" i="10"/>
  <c r="Z24" i="10"/>
  <c r="AB24" i="10" s="1"/>
  <c r="AC24" i="10" s="1"/>
  <c r="G27" i="10"/>
  <c r="P29" i="1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B28" i="10"/>
  <c r="C28" i="10" s="1"/>
  <c r="P26" i="10"/>
  <c r="J28" i="10" l="1"/>
  <c r="K28" i="10" s="1"/>
  <c r="O30" i="1"/>
  <c r="P30" i="1" s="1"/>
  <c r="N31" i="1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B29" i="10"/>
  <c r="C29" i="10" s="1"/>
  <c r="T25" i="10"/>
  <c r="U25" i="10" s="1"/>
  <c r="S25" i="10"/>
  <c r="AA25" i="10"/>
  <c r="Z25" i="10"/>
  <c r="AB25" i="10" s="1"/>
  <c r="AC25" i="10" s="1"/>
  <c r="P27" i="10"/>
  <c r="J29" i="10" l="1"/>
  <c r="K29" i="10" s="1"/>
  <c r="AF27" i="10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B30" i="10"/>
  <c r="C30" i="10" s="1"/>
  <c r="N32" i="1"/>
  <c r="O31" i="1"/>
  <c r="P31" i="1" s="1"/>
  <c r="S26" i="10"/>
  <c r="T26" i="10"/>
  <c r="U26" i="10" s="1"/>
  <c r="O28" i="10"/>
  <c r="M28" i="10" s="1"/>
  <c r="N28" i="10" s="1"/>
  <c r="W28" i="10"/>
  <c r="AG28" i="10" s="1"/>
  <c r="J30" i="10" l="1"/>
  <c r="K30" i="10" s="1"/>
  <c r="P29" i="10"/>
  <c r="Q29" i="10" s="1"/>
  <c r="N33" i="1"/>
  <c r="O32" i="1"/>
  <c r="A32" i="10"/>
  <c r="E31" i="10"/>
  <c r="F31" i="10" s="1"/>
  <c r="I31" i="10"/>
  <c r="B31" i="10"/>
  <c r="C31" i="10" s="1"/>
  <c r="Z27" i="10"/>
  <c r="AB27" i="10" s="1"/>
  <c r="AC27" i="10" s="1"/>
  <c r="AA27" i="10"/>
  <c r="T27" i="10"/>
  <c r="U27" i="10" s="1"/>
  <c r="S27" i="10"/>
  <c r="P32" i="1"/>
  <c r="W29" i="10"/>
  <c r="AG29" i="10" s="1"/>
  <c r="O29" i="10"/>
  <c r="M29" i="10" s="1"/>
  <c r="N29" i="10" s="1"/>
  <c r="R28" i="10"/>
  <c r="Q28" i="10"/>
  <c r="AF28" i="10"/>
  <c r="X28" i="10"/>
  <c r="G30" i="10"/>
  <c r="J31" i="10" l="1"/>
  <c r="K31" i="10" s="1"/>
  <c r="AF29" i="10"/>
  <c r="AA28" i="10"/>
  <c r="Z28" i="10"/>
  <c r="AB28" i="10" s="1"/>
  <c r="AC28" i="10" s="1"/>
  <c r="N34" i="1"/>
  <c r="O33" i="1"/>
  <c r="S28" i="10"/>
  <c r="T28" i="10"/>
  <c r="U28" i="10" s="1"/>
  <c r="X29" i="10"/>
  <c r="W30" i="10"/>
  <c r="AG30" i="10" s="1"/>
  <c r="O30" i="10"/>
  <c r="M30" i="10" s="1"/>
  <c r="N30" i="10" s="1"/>
  <c r="A33" i="10"/>
  <c r="E32" i="10"/>
  <c r="F32" i="10" s="1"/>
  <c r="I32" i="10"/>
  <c r="B32" i="10"/>
  <c r="C32" i="10" s="1"/>
  <c r="P33" i="1"/>
  <c r="G31" i="10"/>
  <c r="P30" i="10"/>
  <c r="R29" i="10"/>
  <c r="J32" i="10" l="1"/>
  <c r="K32" i="10" s="1"/>
  <c r="P31" i="10"/>
  <c r="Q31" i="10" s="1"/>
  <c r="Q30" i="10"/>
  <c r="R30" i="10"/>
  <c r="AF30" i="10"/>
  <c r="X30" i="10"/>
  <c r="I33" i="10"/>
  <c r="A34" i="10"/>
  <c r="E33" i="10"/>
  <c r="F33" i="10" s="1"/>
  <c r="B33" i="10"/>
  <c r="C33" i="10" s="1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J33" i="10" l="1"/>
  <c r="K33" i="10" s="1"/>
  <c r="P32" i="10"/>
  <c r="Q32" i="10" s="1"/>
  <c r="S30" i="10"/>
  <c r="T30" i="10"/>
  <c r="U30" i="10" s="1"/>
  <c r="N36" i="1"/>
  <c r="O35" i="1"/>
  <c r="Z30" i="10"/>
  <c r="AB30" i="10" s="1"/>
  <c r="AC30" i="10" s="1"/>
  <c r="AA30" i="10"/>
  <c r="P35" i="1"/>
  <c r="R31" i="10"/>
  <c r="E34" i="10"/>
  <c r="F34" i="10" s="1"/>
  <c r="A35" i="10"/>
  <c r="I34" i="10"/>
  <c r="B34" i="10"/>
  <c r="C34" i="10" s="1"/>
  <c r="O32" i="10"/>
  <c r="M32" i="10" s="1"/>
  <c r="N32" i="10" s="1"/>
  <c r="W32" i="10"/>
  <c r="AG32" i="10" s="1"/>
  <c r="AF31" i="10"/>
  <c r="G33" i="10"/>
  <c r="X31" i="10"/>
  <c r="J34" i="10" l="1"/>
  <c r="K34" i="10" s="1"/>
  <c r="P33" i="10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W33" i="10"/>
  <c r="AG33" i="10" s="1"/>
  <c r="O33" i="10"/>
  <c r="M33" i="10" s="1"/>
  <c r="N33" i="10" s="1"/>
  <c r="A36" i="10"/>
  <c r="E35" i="10"/>
  <c r="F35" i="10" s="1"/>
  <c r="I35" i="10"/>
  <c r="B35" i="10"/>
  <c r="C35" i="10" s="1"/>
  <c r="N37" i="1"/>
  <c r="O36" i="1"/>
  <c r="P36" i="1" s="1"/>
  <c r="G34" i="10"/>
  <c r="P34" i="10" s="1"/>
  <c r="AF32" i="10"/>
  <c r="J35" i="10" l="1"/>
  <c r="K35" i="10" s="1"/>
  <c r="S32" i="10"/>
  <c r="R33" i="10"/>
  <c r="T33" i="10" s="1"/>
  <c r="U33" i="10" s="1"/>
  <c r="N38" i="1"/>
  <c r="O37" i="1"/>
  <c r="A37" i="10"/>
  <c r="E36" i="10"/>
  <c r="F36" i="10" s="1"/>
  <c r="I36" i="10"/>
  <c r="B36" i="10"/>
  <c r="C36" i="10" s="1"/>
  <c r="W34" i="10"/>
  <c r="AG34" i="10" s="1"/>
  <c r="O34" i="10"/>
  <c r="M34" i="10" s="1"/>
  <c r="N34" i="10" s="1"/>
  <c r="P37" i="1"/>
  <c r="G35" i="10"/>
  <c r="X33" i="10"/>
  <c r="Q34" i="10"/>
  <c r="AA32" i="10"/>
  <c r="Z32" i="10"/>
  <c r="AB32" i="10" s="1"/>
  <c r="AC32" i="10" s="1"/>
  <c r="AF33" i="10"/>
  <c r="J36" i="10" l="1"/>
  <c r="K36" i="10" s="1"/>
  <c r="S33" i="10"/>
  <c r="AF34" i="10"/>
  <c r="R34" i="10"/>
  <c r="T34" i="10" s="1"/>
  <c r="U34" i="10" s="1"/>
  <c r="A38" i="10"/>
  <c r="I37" i="10"/>
  <c r="E37" i="10"/>
  <c r="F37" i="10" s="1"/>
  <c r="B37" i="10"/>
  <c r="C37" i="10" s="1"/>
  <c r="AA33" i="10"/>
  <c r="Z33" i="10"/>
  <c r="AB33" i="10" s="1"/>
  <c r="AC33" i="10" s="1"/>
  <c r="G36" i="10"/>
  <c r="X34" i="10"/>
  <c r="O35" i="10"/>
  <c r="M35" i="10" s="1"/>
  <c r="N35" i="10" s="1"/>
  <c r="W35" i="10"/>
  <c r="AG35" i="10" s="1"/>
  <c r="O38" i="1"/>
  <c r="P38" i="1" s="1"/>
  <c r="N39" i="1"/>
  <c r="O39" i="1" s="1"/>
  <c r="P35" i="10"/>
  <c r="J37" i="10" l="1"/>
  <c r="K37" i="10" s="1"/>
  <c r="S34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B38" i="10"/>
  <c r="C38" i="10" s="1"/>
  <c r="Z34" i="10"/>
  <c r="AB34" i="10" s="1"/>
  <c r="AC34" i="10" s="1"/>
  <c r="AA34" i="10"/>
  <c r="P36" i="10"/>
  <c r="G37" i="10"/>
  <c r="J38" i="10" l="1"/>
  <c r="K38" i="10" s="1"/>
  <c r="A40" i="10"/>
  <c r="E39" i="10"/>
  <c r="F39" i="10" s="1"/>
  <c r="I39" i="10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W37" i="10"/>
  <c r="AG37" i="10" s="1"/>
  <c r="O37" i="10"/>
  <c r="M37" i="10" s="1"/>
  <c r="N37" i="10" s="1"/>
  <c r="P37" i="10"/>
  <c r="J39" i="10" l="1"/>
  <c r="K39" i="10" s="1"/>
  <c r="AA36" i="10"/>
  <c r="Z36" i="10"/>
  <c r="AB36" i="10" s="1"/>
  <c r="AC36" i="10" s="1"/>
  <c r="Q37" i="10"/>
  <c r="R37" i="10"/>
  <c r="AF37" i="10"/>
  <c r="X37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B40" i="10"/>
  <c r="C40" i="10" s="1"/>
  <c r="G39" i="10"/>
  <c r="P38" i="10"/>
  <c r="J40" i="10" l="1"/>
  <c r="K40" i="10" s="1"/>
  <c r="I41" i="10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O39" i="10"/>
  <c r="M39" i="10" s="1"/>
  <c r="N39" i="10" s="1"/>
  <c r="W39" i="10"/>
  <c r="AG39" i="10" s="1"/>
  <c r="J41" i="10" l="1"/>
  <c r="K41" i="10" s="1"/>
  <c r="P40" i="10"/>
  <c r="Q40" i="10" s="1"/>
  <c r="S38" i="10"/>
  <c r="T38" i="10"/>
  <c r="U38" i="10" s="1"/>
  <c r="W40" i="10"/>
  <c r="AG40" i="10" s="1"/>
  <c r="O40" i="10"/>
  <c r="M40" i="10" s="1"/>
  <c r="N40" i="10" s="1"/>
  <c r="E42" i="10"/>
  <c r="F42" i="10" s="1"/>
  <c r="A43" i="10"/>
  <c r="I42" i="10"/>
  <c r="B42" i="10"/>
  <c r="C42" i="10" s="1"/>
  <c r="G41" i="10"/>
  <c r="Z38" i="10"/>
  <c r="AB38" i="10" s="1"/>
  <c r="AC38" i="10" s="1"/>
  <c r="AA38" i="10"/>
  <c r="AF39" i="10"/>
  <c r="Q39" i="10"/>
  <c r="X39" i="10"/>
  <c r="R39" i="10"/>
  <c r="J42" i="10" l="1"/>
  <c r="K42" i="10" s="1"/>
  <c r="Z39" i="10"/>
  <c r="AB39" i="10" s="1"/>
  <c r="AC39" i="10" s="1"/>
  <c r="AA39" i="10"/>
  <c r="T39" i="10"/>
  <c r="U39" i="10" s="1"/>
  <c r="S39" i="10"/>
  <c r="A44" i="10"/>
  <c r="E43" i="10"/>
  <c r="F43" i="10" s="1"/>
  <c r="I43" i="10"/>
  <c r="B43" i="10"/>
  <c r="C43" i="10" s="1"/>
  <c r="W41" i="10"/>
  <c r="AG41" i="10" s="1"/>
  <c r="O41" i="10"/>
  <c r="M41" i="10" s="1"/>
  <c r="N41" i="10" s="1"/>
  <c r="X40" i="10"/>
  <c r="G42" i="10"/>
  <c r="AF40" i="10"/>
  <c r="P41" i="10"/>
  <c r="R40" i="10"/>
  <c r="J43" i="10" l="1"/>
  <c r="K43" i="10" s="1"/>
  <c r="P42" i="10"/>
  <c r="Q42" i="10" s="1"/>
  <c r="A45" i="10"/>
  <c r="E44" i="10"/>
  <c r="F44" i="10" s="1"/>
  <c r="I44" i="10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W42" i="10"/>
  <c r="AG42" i="10" s="1"/>
  <c r="O42" i="10"/>
  <c r="M42" i="10" s="1"/>
  <c r="N42" i="10" s="1"/>
  <c r="J44" i="10" l="1"/>
  <c r="K44" i="10" s="1"/>
  <c r="P43" i="10"/>
  <c r="Q43" i="10" s="1"/>
  <c r="R42" i="10"/>
  <c r="S42" i="10" s="1"/>
  <c r="X42" i="10"/>
  <c r="Z42" i="10" s="1"/>
  <c r="AB42" i="10" s="1"/>
  <c r="AC42" i="10" s="1"/>
  <c r="W43" i="10"/>
  <c r="AG43" i="10" s="1"/>
  <c r="O43" i="10"/>
  <c r="M43" i="10" s="1"/>
  <c r="N43" i="10" s="1"/>
  <c r="A46" i="10"/>
  <c r="I45" i="10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J45" i="10" l="1"/>
  <c r="K45" i="10" s="1"/>
  <c r="X43" i="10"/>
  <c r="AA43" i="10" s="1"/>
  <c r="AF43" i="10"/>
  <c r="T42" i="10"/>
  <c r="U42" i="10" s="1"/>
  <c r="AA42" i="10"/>
  <c r="R43" i="10"/>
  <c r="S43" i="10" s="1"/>
  <c r="W44" i="10"/>
  <c r="AG44" i="10" s="1"/>
  <c r="O44" i="10"/>
  <c r="M44" i="10" s="1"/>
  <c r="N44" i="10" s="1"/>
  <c r="G45" i="10"/>
  <c r="P44" i="10"/>
  <c r="E46" i="10"/>
  <c r="F46" i="10" s="1"/>
  <c r="A47" i="10"/>
  <c r="I46" i="10"/>
  <c r="B46" i="10"/>
  <c r="C46" i="10" s="1"/>
  <c r="J46" i="10" l="1"/>
  <c r="K46" i="10" s="1"/>
  <c r="Z43" i="10"/>
  <c r="AB43" i="10" s="1"/>
  <c r="AC43" i="10" s="1"/>
  <c r="T43" i="10"/>
  <c r="U43" i="10" s="1"/>
  <c r="P45" i="10"/>
  <c r="Q45" i="10" s="1"/>
  <c r="A48" i="10"/>
  <c r="E47" i="10"/>
  <c r="F47" i="10" s="1"/>
  <c r="I47" i="10"/>
  <c r="B47" i="10"/>
  <c r="C47" i="10" s="1"/>
  <c r="G46" i="10"/>
  <c r="AF44" i="10"/>
  <c r="Q44" i="10"/>
  <c r="R44" i="10"/>
  <c r="X44" i="10"/>
  <c r="W45" i="10"/>
  <c r="AG45" i="10" s="1"/>
  <c r="O45" i="10"/>
  <c r="M45" i="10" s="1"/>
  <c r="N45" i="10" s="1"/>
  <c r="J47" i="10" l="1"/>
  <c r="K47" i="10" s="1"/>
  <c r="P46" i="10"/>
  <c r="Q46" i="10" s="1"/>
  <c r="AF45" i="10"/>
  <c r="A49" i="10"/>
  <c r="E48" i="10"/>
  <c r="F48" i="10" s="1"/>
  <c r="I48" i="10"/>
  <c r="B48" i="10"/>
  <c r="C48" i="10" s="1"/>
  <c r="Z44" i="10"/>
  <c r="AB44" i="10" s="1"/>
  <c r="AC44" i="10" s="1"/>
  <c r="AA44" i="10"/>
  <c r="G47" i="10"/>
  <c r="X45" i="10"/>
  <c r="W46" i="10"/>
  <c r="AG46" i="10" s="1"/>
  <c r="O46" i="10"/>
  <c r="M46" i="10" s="1"/>
  <c r="N46" i="10" s="1"/>
  <c r="S44" i="10"/>
  <c r="T44" i="10"/>
  <c r="U44" i="10" s="1"/>
  <c r="R45" i="10"/>
  <c r="J48" i="10" l="1"/>
  <c r="K48" i="10" s="1"/>
  <c r="R46" i="10"/>
  <c r="S46" i="10" s="1"/>
  <c r="T45" i="10"/>
  <c r="U45" i="10" s="1"/>
  <c r="S45" i="10"/>
  <c r="W47" i="10"/>
  <c r="AG47" i="10" s="1"/>
  <c r="O47" i="10"/>
  <c r="M47" i="10" s="1"/>
  <c r="N47" i="10" s="1"/>
  <c r="I49" i="10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J49" i="10" l="1"/>
  <c r="K49" i="10" s="1"/>
  <c r="T46" i="10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Z46" i="10"/>
  <c r="AB46" i="10" s="1"/>
  <c r="AC46" i="10" s="1"/>
  <c r="AA46" i="10"/>
  <c r="W48" i="10"/>
  <c r="AG48" i="10" s="1"/>
  <c r="O48" i="10"/>
  <c r="M48" i="10" s="1"/>
  <c r="N48" i="10" s="1"/>
  <c r="G49" i="10"/>
  <c r="J50" i="10" l="1"/>
  <c r="K50" i="10" s="1"/>
  <c r="E51" i="10"/>
  <c r="F51" i="10" s="1"/>
  <c r="B51" i="10"/>
  <c r="C51" i="10" s="1"/>
  <c r="A52" i="10"/>
  <c r="I51" i="10"/>
  <c r="Z47" i="10"/>
  <c r="AB47" i="10" s="1"/>
  <c r="AC47" i="10" s="1"/>
  <c r="AA47" i="10"/>
  <c r="T47" i="10"/>
  <c r="U47" i="10" s="1"/>
  <c r="S47" i="10"/>
  <c r="G50" i="10"/>
  <c r="P49" i="10"/>
  <c r="AF48" i="10"/>
  <c r="W49" i="10"/>
  <c r="AG49" i="10" s="1"/>
  <c r="O49" i="10"/>
  <c r="M49" i="10" s="1"/>
  <c r="N49" i="10" s="1"/>
  <c r="R48" i="10"/>
  <c r="X48" i="10"/>
  <c r="J51" i="10" l="1"/>
  <c r="K51" i="10" s="1"/>
  <c r="P50" i="10"/>
  <c r="Q50" i="10" s="1"/>
  <c r="O50" i="10"/>
  <c r="M50" i="10" s="1"/>
  <c r="N50" i="10" s="1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E52" i="10"/>
  <c r="F52" i="10" s="1"/>
  <c r="B52" i="10"/>
  <c r="C52" i="10" s="1"/>
  <c r="S48" i="10"/>
  <c r="T48" i="10"/>
  <c r="U48" i="10" s="1"/>
  <c r="G51" i="10"/>
  <c r="J52" i="10" l="1"/>
  <c r="K52" i="10" s="1"/>
  <c r="X50" i="10"/>
  <c r="Z50" i="10" s="1"/>
  <c r="AB50" i="10" s="1"/>
  <c r="AC50" i="10" s="1"/>
  <c r="AF50" i="10"/>
  <c r="T49" i="10"/>
  <c r="U49" i="10" s="1"/>
  <c r="S49" i="10"/>
  <c r="W51" i="10"/>
  <c r="AG51" i="10" s="1"/>
  <c r="O51" i="10"/>
  <c r="M51" i="10" s="1"/>
  <c r="N51" i="10" s="1"/>
  <c r="G52" i="10"/>
  <c r="R50" i="10"/>
  <c r="P51" i="10"/>
  <c r="B53" i="10"/>
  <c r="C53" i="10" s="1"/>
  <c r="A54" i="10"/>
  <c r="I53" i="10"/>
  <c r="E53" i="10"/>
  <c r="F53" i="10" s="1"/>
  <c r="Z49" i="10"/>
  <c r="AB49" i="10" s="1"/>
  <c r="AC49" i="10" s="1"/>
  <c r="AA49" i="10"/>
  <c r="J53" i="10" l="1"/>
  <c r="K53" i="10" s="1"/>
  <c r="P52" i="10"/>
  <c r="Q52" i="10" s="1"/>
  <c r="AA50" i="10"/>
  <c r="S50" i="10"/>
  <c r="T50" i="10"/>
  <c r="U50" i="10" s="1"/>
  <c r="W52" i="10"/>
  <c r="AG52" i="10" s="1"/>
  <c r="O52" i="10"/>
  <c r="M52" i="10" s="1"/>
  <c r="N52" i="10" s="1"/>
  <c r="G53" i="10"/>
  <c r="A55" i="10"/>
  <c r="I54" i="10"/>
  <c r="E54" i="10"/>
  <c r="F54" i="10" s="1"/>
  <c r="B54" i="10"/>
  <c r="C54" i="10" s="1"/>
  <c r="AF51" i="10"/>
  <c r="Q51" i="10"/>
  <c r="R51" i="10"/>
  <c r="X51" i="10"/>
  <c r="J54" i="10" l="1"/>
  <c r="K54" i="10" s="1"/>
  <c r="P53" i="10"/>
  <c r="Q53" i="10" s="1"/>
  <c r="X52" i="10"/>
  <c r="AA52" i="10" s="1"/>
  <c r="AF52" i="10"/>
  <c r="R52" i="10"/>
  <c r="S51" i="10"/>
  <c r="T51" i="10"/>
  <c r="U51" i="10" s="1"/>
  <c r="E55" i="10"/>
  <c r="F55" i="10" s="1"/>
  <c r="A56" i="10"/>
  <c r="I55" i="10"/>
  <c r="B55" i="10"/>
  <c r="C55" i="10" s="1"/>
  <c r="Z51" i="10"/>
  <c r="AB51" i="10" s="1"/>
  <c r="AC51" i="10" s="1"/>
  <c r="AA51" i="10"/>
  <c r="W53" i="10"/>
  <c r="AG53" i="10" s="1"/>
  <c r="O53" i="10"/>
  <c r="M53" i="10" s="1"/>
  <c r="N53" i="10" s="1"/>
  <c r="G54" i="10"/>
  <c r="J55" i="10" l="1"/>
  <c r="P54" i="10"/>
  <c r="Z52" i="10"/>
  <c r="AB52" i="10" s="1"/>
  <c r="AC52" i="10" s="1"/>
  <c r="AF53" i="10"/>
  <c r="T52" i="10"/>
  <c r="U52" i="10" s="1"/>
  <c r="S52" i="10"/>
  <c r="G55" i="10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R53" i="10"/>
  <c r="P55" i="10" l="1"/>
  <c r="Q55" i="10" s="1"/>
  <c r="Q54" i="10"/>
  <c r="AF54" i="10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P93" i="10" s="1"/>
  <c r="AF91" i="10"/>
  <c r="Q93" i="10" l="1"/>
  <c r="G94" i="10"/>
  <c r="P94" i="10" s="1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AA92" i="10" l="1"/>
  <c r="Z92" i="10"/>
  <c r="AB92" i="10" s="1"/>
  <c r="AC92" i="10" s="1"/>
  <c r="R93" i="10"/>
  <c r="Q94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<sst xmlns="http://schemas.openxmlformats.org/spreadsheetml/2006/main" count="190" uniqueCount="96">
  <si>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</si>
  <si>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</si>
  <si>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</si>
  <si>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</si>
  <si>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</si>
  <si>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</si>
  <si>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</si>
  <si>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</si>
  <si>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</si>
  <si>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</si>
  <si>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</si>
  <si>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</si>
  <si>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</si>
  <si>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</si>
  <si>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</si>
  <si>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</si>
  <si>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</si>
  <si>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</si>
  <si>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</si>
  <si>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</si>
  <si>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</si>
  <si>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</si>
  <si>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</si>
  <si>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</si>
  <si>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</si>
  <si>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</si>
  <si>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</si>
  <si>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</si>
  <si>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</si>
  <si>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</si>
  <si>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</si>
  <si>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</si>
  <si>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</si>
  <si>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</si>
  <si>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</si>
  <si>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</si>
  <si>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</si>
  <si>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</si>
  <si>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</si>
  <si>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</si>
  <si>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</si>
  <si>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</si>
  <si>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</si>
  <si>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</si>
  <si>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</si>
  <si>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</si>
  <si>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</si>
  <si>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</si>
  <si>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</si>
  <si>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</si>
  <si>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</si>
  <si>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</si>
  <si>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</si>
  <si>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</si>
  <si>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</si>
  <si>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</si>
  <si>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</si>
  <si>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</si>
  <si>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</si>
  <si>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</si>
  <si>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</si>
  <si>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</si>
  <si>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</si>
  <si>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</si>
  <si>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</si>
  <si>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</si>
  <si>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</si>
  <si>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</si>
  <si>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</si>
  <si>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</si>
  <si>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</si>
  <si>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</si>
  <si>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</si>
  <si>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</si>
  <si>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</si>
  <si>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</si>
  <si>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</si>
  <si>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</si>
  <si>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</si>
  <si>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</si>
  <si>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</si>
  <si>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</si>
  <si>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</si>
  <si>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</si>
  <si>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</si>
  <si>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</si>
  <si>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</si>
  <si>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</si>
  <si>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</si>
  <si>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</si>
  <si>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</si>
  <si>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</si>
  <si>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</si>
  <si>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</si>
  <si>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</si>
  <si>
    <t>EURGBP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</si>
</sst>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P3" sqref="P3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100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95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12.37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0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-50</v>
      </c>
      <c r="D7" s="93"/>
      <c r="E7" s="243" t="s">
        <v>14</v>
      </c>
      <c r="F7" s="302"/>
      <c r="G7" s="141">
        <v>0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105.86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-25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0.3</v>
      </c>
      <c r="L10" s="282"/>
      <c r="M10" s="287" t="s">
        <v>38</v>
      </c>
      <c r="N10" s="287"/>
      <c r="O10" s="288">
        <v>19100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13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-0.08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100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12</v>
      </c>
      <c r="N20" s="300">
        <f t="shared" ref="N20:N84" si="2">IF($O$10&gt;0,M20/$O$10,0)</f>
        <v>6.2827225130890048E-4</v>
      </c>
      <c r="O20" s="155">
        <f t="shared" ref="O20:O39" si="3">ROUND(ROUND(K20,2)*$O$4,2)</f>
        <v>0.12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100</v>
      </c>
      <c r="U20" s="125">
        <v>0</v>
      </c>
      <c r="V20" s="366"/>
      <c r="W20" s="339">
        <f t="shared" ref="W20:W39" si="5">ROUND(K20*$O$7,2)</f>
        <v>1.06</v>
      </c>
      <c r="X20" s="340">
        <f>ROUND(P20+W20,2)</f>
        <v>1.06</v>
      </c>
      <c r="Y20" s="343"/>
      <c r="Z20" s="344">
        <f t="shared" ref="Z20:Z39" si="6">IF($O$10&gt;0,ROUND($O$10-X20,2),0)</f>
        <v>19098.939999999999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159164.90000000002</v>
      </c>
      <c r="AC20" s="347">
        <f t="shared" ref="AC20:AC39" si="9">IF(AB20&gt;0,AB20+G20,0)</f>
        <v>159164.90000000002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-50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12.5</v>
      </c>
      <c r="N21" s="300">
        <f t="shared" si="2"/>
        <v>6.5445026178010475E-4</v>
      </c>
      <c r="O21" s="155">
        <f t="shared" si="3"/>
        <v>0.25</v>
      </c>
      <c r="P21" s="203">
        <f t="shared" ref="P21:P39" si="17">ROUND((ROUND(K20,2)*(G21-G20)*$O$4+P20+J21*$O$6),2)</f>
        <v>12.37</v>
      </c>
      <c r="Q21" s="216">
        <f t="shared" si="4"/>
        <v>6.4764397905759156E-4</v>
      </c>
      <c r="R21" s="119">
        <f>ROUND(P21/O21,0)</f>
        <v>49</v>
      </c>
      <c r="S21" s="120">
        <f>ROUND(R21/G21,2)</f>
        <v>0.49</v>
      </c>
      <c r="T21" s="124">
        <f t="shared" ref="T21:T39" si="18">R21+C21</f>
        <v>99</v>
      </c>
      <c r="U21" s="125">
        <f>ROUND(T21/G21,2)</f>
        <v>0.99</v>
      </c>
      <c r="V21" s="366"/>
      <c r="W21" s="339">
        <f t="shared" si="5"/>
        <v>2.12</v>
      </c>
      <c r="X21" s="340">
        <f t="shared" ref="X21:X39" si="19">ROUND(P21+W21,2)</f>
        <v>14.49</v>
      </c>
      <c r="Y21" s="343"/>
      <c r="Z21" s="344">
        <f t="shared" si="6"/>
        <v>19085.509999999998</v>
      </c>
      <c r="AA21" s="345">
        <f t="shared" si="7"/>
        <v>0</v>
      </c>
      <c r="AB21" s="346">
        <f t="shared" si="8"/>
        <v>76348.824000000008</v>
      </c>
      <c r="AC21" s="347">
        <f t="shared" si="9"/>
        <v>76448.824000000008</v>
      </c>
      <c r="AD21" s="159">
        <f t="shared" ref="AD21:AD83" si="20">AD20+1</f>
        <v>2</v>
      </c>
      <c r="AE21" s="369"/>
      <c r="AF21" s="341">
        <f t="shared" si="10"/>
        <v>0.17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-25</v>
      </c>
      <c r="C22" s="112">
        <f t="shared" si="13"/>
        <v>25</v>
      </c>
      <c r="D22" s="76"/>
      <c r="E22" s="107">
        <f t="shared" si="14"/>
        <v>0</v>
      </c>
      <c r="F22" s="105">
        <f>F21+E22</f>
        <v>100</v>
      </c>
      <c r="G22" s="100">
        <f>G21+F22</f>
        <v>200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12.25</v>
      </c>
      <c r="N22" s="300">
        <f t="shared" si="2"/>
        <v>6.4136125654450267E-4</v>
      </c>
      <c r="O22" s="155">
        <f t="shared" si="3"/>
        <v>0.49</v>
      </c>
      <c r="P22" s="203">
        <f t="shared" si="17"/>
        <v>37.11</v>
      </c>
      <c r="Q22" s="216">
        <f t="shared" si="4"/>
        <v>1.9429319371727749E-3</v>
      </c>
      <c r="R22" s="119">
        <f t="shared" ref="R22:R39" si="23">ROUND(P22/O22,0)</f>
        <v>76</v>
      </c>
      <c r="S22" s="120">
        <f t="shared" ref="S22:S39" si="24">ROUND(R22/G22,2)</f>
        <v>0.38</v>
      </c>
      <c r="T22" s="124">
        <f t="shared" si="18"/>
        <v>101</v>
      </c>
      <c r="U22" s="125">
        <f t="shared" ref="U22:U39" si="25">ROUND(T22/G22,2)</f>
        <v>0.51</v>
      </c>
      <c r="V22" s="366"/>
      <c r="W22" s="339">
        <f t="shared" si="5"/>
        <v>4.2300000000000004</v>
      </c>
      <c r="X22" s="340">
        <f t="shared" si="19"/>
        <v>41.34</v>
      </c>
      <c r="Y22" s="343"/>
      <c r="Z22" s="344">
        <f t="shared" si="6"/>
        <v>19058.66</v>
      </c>
      <c r="AA22" s="345">
        <f t="shared" si="7"/>
        <v>0</v>
      </c>
      <c r="AB22" s="346">
        <f t="shared" si="8"/>
        <v>38902.130612244895</v>
      </c>
      <c r="AC22" s="347">
        <f t="shared" si="9"/>
        <v>39102.130612244895</v>
      </c>
      <c r="AD22" s="159">
        <f t="shared" si="20"/>
        <v>3</v>
      </c>
      <c r="AE22" s="369"/>
      <c r="AF22" s="341">
        <f t="shared" si="10"/>
        <v>0.11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13</v>
      </c>
      <c r="D23" s="76"/>
      <c r="E23" s="107">
        <f t="shared" si="14"/>
        <v>0</v>
      </c>
      <c r="F23" s="105">
        <f t="shared" ref="F23:F39" si="26">F22+E23</f>
        <v>100</v>
      </c>
      <c r="G23" s="100">
        <f t="shared" si="15"/>
        <v>300</v>
      </c>
      <c r="H23" s="11"/>
      <c r="I23" s="7">
        <f t="shared" si="16"/>
        <v>2.0099999999999998</v>
      </c>
      <c r="J23" s="110">
        <f t="shared" si="0"/>
        <v>0.04</v>
      </c>
      <c r="K23" s="8">
        <f t="shared" si="22"/>
        <v>0.08</v>
      </c>
      <c r="L23" s="153"/>
      <c r="M23" s="157">
        <f t="shared" si="1"/>
        <v>12.87</v>
      </c>
      <c r="N23" s="300">
        <f t="shared" si="2"/>
        <v>6.7382198952879572E-4</v>
      </c>
      <c r="O23" s="155">
        <f t="shared" si="3"/>
        <v>0.99</v>
      </c>
      <c r="P23" s="203">
        <f t="shared" si="17"/>
        <v>86.59</v>
      </c>
      <c r="Q23" s="216">
        <f t="shared" si="4"/>
        <v>4.5335078534031415E-3</v>
      </c>
      <c r="R23" s="119">
        <f t="shared" si="23"/>
        <v>87</v>
      </c>
      <c r="S23" s="120">
        <f t="shared" si="24"/>
        <v>0.28999999999999998</v>
      </c>
      <c r="T23" s="124">
        <f t="shared" si="18"/>
        <v>100</v>
      </c>
      <c r="U23" s="125">
        <f t="shared" si="25"/>
        <v>0.33</v>
      </c>
      <c r="V23" s="366"/>
      <c r="W23" s="339">
        <f t="shared" si="5"/>
        <v>8.4700000000000006</v>
      </c>
      <c r="X23" s="340">
        <f t="shared" si="19"/>
        <v>95.06</v>
      </c>
      <c r="Y23" s="343"/>
      <c r="Z23" s="344">
        <f t="shared" si="6"/>
        <v>19004.939999999999</v>
      </c>
      <c r="AA23" s="345">
        <f t="shared" si="7"/>
        <v>0</v>
      </c>
      <c r="AB23" s="346">
        <f t="shared" si="8"/>
        <v>19203.753535353535</v>
      </c>
      <c r="AC23" s="347">
        <f t="shared" si="9"/>
        <v>19503.753535353535</v>
      </c>
      <c r="AD23" s="159">
        <f t="shared" si="20"/>
        <v>4</v>
      </c>
      <c r="AE23" s="369"/>
      <c r="AF23" s="341">
        <f t="shared" si="10"/>
        <v>0.1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13</v>
      </c>
      <c r="D24" s="9"/>
      <c r="E24" s="108">
        <f t="shared" si="14"/>
        <v>0</v>
      </c>
      <c r="F24" s="101">
        <f t="shared" si="26"/>
        <v>100</v>
      </c>
      <c r="G24" s="102">
        <f t="shared" si="15"/>
        <v>400</v>
      </c>
      <c r="H24" s="9"/>
      <c r="I24" s="13">
        <f t="shared" si="16"/>
        <v>2.31</v>
      </c>
      <c r="J24" s="14">
        <f t="shared" si="0"/>
        <v>9.1999999999999998E-2</v>
      </c>
      <c r="K24" s="15">
        <f t="shared" si="22"/>
        <v>0.17199999999999999</v>
      </c>
      <c r="L24" s="153"/>
      <c r="M24" s="158">
        <f t="shared" si="1"/>
        <v>27.3</v>
      </c>
      <c r="N24" s="301">
        <f t="shared" si="2"/>
        <v>1.4293193717277487E-3</v>
      </c>
      <c r="O24" s="156">
        <f t="shared" si="3"/>
        <v>2.1</v>
      </c>
      <c r="P24" s="204">
        <f t="shared" si="17"/>
        <v>185.55</v>
      </c>
      <c r="Q24" s="215">
        <f t="shared" si="4"/>
        <v>9.7146596858638749E-3</v>
      </c>
      <c r="R24" s="121">
        <f t="shared" si="23"/>
        <v>88</v>
      </c>
      <c r="S24" s="122">
        <f t="shared" si="24"/>
        <v>0.22</v>
      </c>
      <c r="T24" s="128">
        <f t="shared" si="18"/>
        <v>101</v>
      </c>
      <c r="U24" s="122">
        <f t="shared" si="25"/>
        <v>0.25</v>
      </c>
      <c r="V24" s="366"/>
      <c r="W24" s="348">
        <f t="shared" si="5"/>
        <v>18.21</v>
      </c>
      <c r="X24" s="349">
        <f t="shared" si="19"/>
        <v>203.76</v>
      </c>
      <c r="Y24" s="343"/>
      <c r="Z24" s="352">
        <f t="shared" si="6"/>
        <v>18896.240000000002</v>
      </c>
      <c r="AA24" s="353">
        <f t="shared" si="7"/>
        <v>0.01</v>
      </c>
      <c r="AB24" s="354">
        <f t="shared" si="8"/>
        <v>9005.1466666666674</v>
      </c>
      <c r="AC24" s="355">
        <f t="shared" si="9"/>
        <v>9405.1466666666674</v>
      </c>
      <c r="AD24" s="159">
        <f t="shared" si="20"/>
        <v>5</v>
      </c>
      <c r="AE24" s="369"/>
      <c r="AF24" s="350">
        <f t="shared" si="10"/>
        <v>0.1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13</v>
      </c>
      <c r="D25" s="76"/>
      <c r="E25" s="107">
        <f t="shared" si="14"/>
        <v>0</v>
      </c>
      <c r="F25" s="105">
        <f t="shared" si="26"/>
        <v>100</v>
      </c>
      <c r="G25" s="100">
        <f t="shared" si="15"/>
        <v>500</v>
      </c>
      <c r="H25" s="11"/>
      <c r="I25" s="7">
        <f t="shared" si="16"/>
        <v>2.23</v>
      </c>
      <c r="J25" s="110">
        <f t="shared" si="0"/>
        <v>0.20499999999999999</v>
      </c>
      <c r="K25" s="8">
        <f t="shared" si="22"/>
        <v>0.377</v>
      </c>
      <c r="L25" s="153"/>
      <c r="M25" s="157">
        <f t="shared" si="1"/>
        <v>61.1</v>
      </c>
      <c r="N25" s="300">
        <f t="shared" si="2"/>
        <v>3.198952879581152E-3</v>
      </c>
      <c r="O25" s="155">
        <f t="shared" si="3"/>
        <v>4.7</v>
      </c>
      <c r="P25" s="203">
        <f t="shared" si="17"/>
        <v>395.84</v>
      </c>
      <c r="Q25" s="216">
        <f t="shared" si="4"/>
        <v>2.072460732984293E-2</v>
      </c>
      <c r="R25" s="119">
        <f t="shared" si="23"/>
        <v>84</v>
      </c>
      <c r="S25" s="120">
        <f t="shared" si="24"/>
        <v>0.17</v>
      </c>
      <c r="T25" s="124">
        <f t="shared" si="18"/>
        <v>97</v>
      </c>
      <c r="U25" s="125">
        <f t="shared" si="25"/>
        <v>0.19</v>
      </c>
      <c r="V25" s="366"/>
      <c r="W25" s="339">
        <f t="shared" si="5"/>
        <v>39.909999999999997</v>
      </c>
      <c r="X25" s="340">
        <f t="shared" si="19"/>
        <v>435.75</v>
      </c>
      <c r="Y25" s="343"/>
      <c r="Z25" s="344">
        <f t="shared" si="6"/>
        <v>18664.25</v>
      </c>
      <c r="AA25" s="345">
        <f t="shared" si="7"/>
        <v>0.02</v>
      </c>
      <c r="AB25" s="346">
        <f t="shared" si="8"/>
        <v>3977.9102127659571</v>
      </c>
      <c r="AC25" s="347">
        <f t="shared" si="9"/>
        <v>4477.9102127659571</v>
      </c>
      <c r="AD25" s="159">
        <f t="shared" si="20"/>
        <v>6</v>
      </c>
      <c r="AE25" s="369"/>
      <c r="AF25" s="341">
        <f t="shared" si="10"/>
        <v>0.1</v>
      </c>
      <c r="AG25" s="342">
        <f t="shared" si="11"/>
        <v>0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13</v>
      </c>
      <c r="D26" s="76"/>
      <c r="E26" s="107">
        <f t="shared" si="14"/>
        <v>0</v>
      </c>
      <c r="F26" s="105">
        <f t="shared" si="26"/>
        <v>100</v>
      </c>
      <c r="G26" s="100">
        <f t="shared" si="15"/>
        <v>600</v>
      </c>
      <c r="H26" s="11"/>
      <c r="I26" s="7">
        <f t="shared" si="16"/>
        <v>2.15</v>
      </c>
      <c r="J26" s="110">
        <f t="shared" si="0"/>
        <v>0.441</v>
      </c>
      <c r="K26" s="8">
        <f t="shared" si="22"/>
        <v>0.81800000000000006</v>
      </c>
      <c r="L26" s="153"/>
      <c r="M26" s="157">
        <f t="shared" si="1"/>
        <v>131.82</v>
      </c>
      <c r="N26" s="300">
        <f t="shared" si="2"/>
        <v>6.9015706806282717E-3</v>
      </c>
      <c r="O26" s="155">
        <f t="shared" si="3"/>
        <v>10.14</v>
      </c>
      <c r="P26" s="203">
        <f t="shared" si="17"/>
        <v>865.9</v>
      </c>
      <c r="Q26" s="216">
        <f t="shared" si="4"/>
        <v>4.533507853403141E-2</v>
      </c>
      <c r="R26" s="119">
        <f t="shared" si="23"/>
        <v>85</v>
      </c>
      <c r="S26" s="120">
        <f t="shared" si="24"/>
        <v>0.14000000000000001</v>
      </c>
      <c r="T26" s="124">
        <f t="shared" si="18"/>
        <v>98</v>
      </c>
      <c r="U26" s="125">
        <f t="shared" si="25"/>
        <v>0.16</v>
      </c>
      <c r="V26" s="366"/>
      <c r="W26" s="339">
        <f t="shared" si="5"/>
        <v>86.59</v>
      </c>
      <c r="X26" s="340">
        <f t="shared" si="19"/>
        <v>952.49</v>
      </c>
      <c r="Y26" s="343"/>
      <c r="Z26" s="344">
        <f t="shared" si="6"/>
        <v>18147.509999999998</v>
      </c>
      <c r="AA26" s="345">
        <f t="shared" si="7"/>
        <v>0.05</v>
      </c>
      <c r="AB26" s="346">
        <f t="shared" si="8"/>
        <v>1796.5268244575934</v>
      </c>
      <c r="AC26" s="347">
        <f t="shared" si="9"/>
        <v>2396.5268244575936</v>
      </c>
      <c r="AD26" s="159">
        <f t="shared" si="20"/>
        <v>7</v>
      </c>
      <c r="AE26" s="369"/>
      <c r="AF26" s="341">
        <f t="shared" si="10"/>
        <v>0.1</v>
      </c>
      <c r="AG26" s="342">
        <f t="shared" si="11"/>
        <v>0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13</v>
      </c>
      <c r="D27" s="76"/>
      <c r="E27" s="107">
        <f t="shared" si="14"/>
        <v>0</v>
      </c>
      <c r="F27" s="105">
        <f t="shared" si="26"/>
        <v>100</v>
      </c>
      <c r="G27" s="100">
        <f t="shared" si="15"/>
        <v>700</v>
      </c>
      <c r="H27" s="11"/>
      <c r="I27" s="7">
        <f t="shared" si="16"/>
        <v>2.15</v>
      </c>
      <c r="J27" s="110">
        <f t="shared" si="0"/>
        <v>0.94799999999999995</v>
      </c>
      <c r="K27" s="8">
        <f t="shared" si="22"/>
        <v>1.766</v>
      </c>
      <c r="L27" s="153"/>
      <c r="M27" s="157">
        <f t="shared" si="1"/>
        <v>284.57</v>
      </c>
      <c r="N27" s="300">
        <f t="shared" si="2"/>
        <v>1.4898952879581151E-2</v>
      </c>
      <c r="O27" s="155">
        <f t="shared" si="3"/>
        <v>21.89</v>
      </c>
      <c r="P27" s="203">
        <f t="shared" si="17"/>
        <v>1880.24</v>
      </c>
      <c r="Q27" s="216">
        <f t="shared" si="4"/>
        <v>9.8441884816753922E-2</v>
      </c>
      <c r="R27" s="119">
        <f t="shared" si="23"/>
        <v>86</v>
      </c>
      <c r="S27" s="120">
        <f t="shared" si="24"/>
        <v>0.12</v>
      </c>
      <c r="T27" s="124">
        <f t="shared" si="18"/>
        <v>99</v>
      </c>
      <c r="U27" s="125">
        <f t="shared" si="25"/>
        <v>0.14000000000000001</v>
      </c>
      <c r="V27" s="366"/>
      <c r="W27" s="339">
        <f t="shared" si="5"/>
        <v>186.95</v>
      </c>
      <c r="X27" s="340">
        <f t="shared" si="19"/>
        <v>2067.19</v>
      </c>
      <c r="Y27" s="343"/>
      <c r="Z27" s="344">
        <f t="shared" si="6"/>
        <v>17032.810000000001</v>
      </c>
      <c r="AA27" s="345">
        <f t="shared" si="7"/>
        <v>0.11</v>
      </c>
      <c r="AB27" s="346">
        <f t="shared" si="8"/>
        <v>784.94152581087246</v>
      </c>
      <c r="AC27" s="347">
        <f t="shared" si="9"/>
        <v>1484.9415258108725</v>
      </c>
      <c r="AD27" s="159">
        <f t="shared" si="20"/>
        <v>8</v>
      </c>
      <c r="AE27" s="369"/>
      <c r="AF27" s="341">
        <f t="shared" si="10"/>
        <v>0.1</v>
      </c>
      <c r="AG27" s="342">
        <f t="shared" si="11"/>
        <v>0.01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13</v>
      </c>
      <c r="D28" s="76"/>
      <c r="E28" s="107">
        <f t="shared" si="14"/>
        <v>0</v>
      </c>
      <c r="F28" s="105">
        <f t="shared" si="26"/>
        <v>100</v>
      </c>
      <c r="G28" s="100">
        <f t="shared" si="15"/>
        <v>800</v>
      </c>
      <c r="H28" s="11"/>
      <c r="I28" s="7">
        <f t="shared" si="16"/>
        <v>2.15</v>
      </c>
      <c r="J28" s="110">
        <f t="shared" si="0"/>
        <v>2.0379999999999998</v>
      </c>
      <c r="K28" s="8">
        <f t="shared" si="22"/>
        <v>3.8039999999999998</v>
      </c>
      <c r="L28" s="153"/>
      <c r="M28" s="157">
        <f t="shared" si="1"/>
        <v>611.13</v>
      </c>
      <c r="N28" s="300">
        <f t="shared" si="2"/>
        <v>3.1996335078534034E-2</v>
      </c>
      <c r="O28" s="155">
        <f t="shared" si="3"/>
        <v>47.01</v>
      </c>
      <c r="P28" s="203">
        <f t="shared" si="17"/>
        <v>4069.73</v>
      </c>
      <c r="Q28" s="216">
        <f t="shared" si="4"/>
        <v>0.21307486910994763</v>
      </c>
      <c r="R28" s="119">
        <f t="shared" si="23"/>
        <v>87</v>
      </c>
      <c r="S28" s="120">
        <f t="shared" si="24"/>
        <v>0.11</v>
      </c>
      <c r="T28" s="124">
        <f t="shared" si="18"/>
        <v>100</v>
      </c>
      <c r="U28" s="125">
        <f t="shared" si="25"/>
        <v>0.13</v>
      </c>
      <c r="V28" s="366"/>
      <c r="W28" s="339">
        <f t="shared" si="5"/>
        <v>402.69</v>
      </c>
      <c r="X28" s="340">
        <f t="shared" si="19"/>
        <v>4472.42</v>
      </c>
      <c r="Y28" s="343"/>
      <c r="Z28" s="344">
        <f t="shared" si="6"/>
        <v>14627.58</v>
      </c>
      <c r="AA28" s="345">
        <f t="shared" si="7"/>
        <v>0.23</v>
      </c>
      <c r="AB28" s="346">
        <f t="shared" si="8"/>
        <v>318.01174218251435</v>
      </c>
      <c r="AC28" s="347">
        <f t="shared" si="9"/>
        <v>1118.0117421825144</v>
      </c>
      <c r="AD28" s="159">
        <f t="shared" si="20"/>
        <v>9</v>
      </c>
      <c r="AE28" s="369"/>
      <c r="AF28" s="341">
        <f t="shared" si="10"/>
        <v>0.1</v>
      </c>
      <c r="AG28" s="342">
        <f t="shared" si="11"/>
        <v>0.02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13</v>
      </c>
      <c r="D29" s="9"/>
      <c r="E29" s="108">
        <f t="shared" si="14"/>
        <v>0</v>
      </c>
      <c r="F29" s="101">
        <f t="shared" si="26"/>
        <v>100</v>
      </c>
      <c r="G29" s="102">
        <f t="shared" si="15"/>
        <v>900</v>
      </c>
      <c r="H29" s="9"/>
      <c r="I29" s="13">
        <f t="shared" si="16"/>
        <v>2.15</v>
      </c>
      <c r="J29" s="14">
        <f t="shared" si="0"/>
        <v>4.3819999999999997</v>
      </c>
      <c r="K29" s="15">
        <f t="shared" si="22"/>
        <v>8.1859999999999999</v>
      </c>
      <c r="L29" s="153"/>
      <c r="M29" s="158">
        <f t="shared" si="1"/>
        <v>1317.03</v>
      </c>
      <c r="N29" s="301">
        <f t="shared" si="2"/>
        <v>6.8954450261780098E-2</v>
      </c>
      <c r="O29" s="156">
        <f t="shared" si="3"/>
        <v>101.31</v>
      </c>
      <c r="P29" s="204">
        <f t="shared" si="17"/>
        <v>8770.33</v>
      </c>
      <c r="Q29" s="215">
        <f t="shared" si="4"/>
        <v>0.45917958115183244</v>
      </c>
      <c r="R29" s="121">
        <f t="shared" si="23"/>
        <v>87</v>
      </c>
      <c r="S29" s="122">
        <f t="shared" si="24"/>
        <v>0.1</v>
      </c>
      <c r="T29" s="128">
        <f t="shared" si="18"/>
        <v>100</v>
      </c>
      <c r="U29" s="122">
        <f t="shared" si="25"/>
        <v>0.11</v>
      </c>
      <c r="V29" s="366"/>
      <c r="W29" s="348">
        <f t="shared" si="5"/>
        <v>866.57</v>
      </c>
      <c r="X29" s="349">
        <f t="shared" si="19"/>
        <v>9636.9</v>
      </c>
      <c r="Y29" s="343"/>
      <c r="Z29" s="352">
        <f t="shared" si="6"/>
        <v>9463.1</v>
      </c>
      <c r="AA29" s="353">
        <f t="shared" si="7"/>
        <v>0.5</v>
      </c>
      <c r="AB29" s="354">
        <f t="shared" si="8"/>
        <v>100.25028131477643</v>
      </c>
      <c r="AC29" s="355">
        <f t="shared" si="9"/>
        <v>1000.2502813147764</v>
      </c>
      <c r="AD29" s="159">
        <f t="shared" si="20"/>
        <v>10</v>
      </c>
      <c r="AE29" s="369"/>
      <c r="AF29" s="350">
        <f t="shared" si="10"/>
        <v>0.1</v>
      </c>
      <c r="AG29" s="351">
        <f t="shared" si="11"/>
        <v>0.05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13</v>
      </c>
      <c r="D30" s="76"/>
      <c r="E30" s="107">
        <f t="shared" si="14"/>
        <v>0</v>
      </c>
      <c r="F30" s="105">
        <f t="shared" si="26"/>
        <v>100</v>
      </c>
      <c r="G30" s="100">
        <f t="shared" si="15"/>
        <v>1000</v>
      </c>
      <c r="H30" s="11"/>
      <c r="I30" s="7">
        <f t="shared" si="16"/>
        <v>2.15</v>
      </c>
      <c r="J30" s="110">
        <f t="shared" si="0"/>
        <v>9.4209999999999994</v>
      </c>
      <c r="K30" s="8">
        <f t="shared" si="22"/>
        <v>17.606999999999999</v>
      </c>
      <c r="L30" s="153"/>
      <c r="M30" s="157">
        <f t="shared" si="1"/>
        <v>2831.92</v>
      </c>
      <c r="N30" s="300">
        <f t="shared" si="2"/>
        <v>0.14826806282722513</v>
      </c>
      <c r="O30" s="155">
        <f t="shared" si="3"/>
        <v>217.84</v>
      </c>
      <c r="P30" s="203">
        <f t="shared" si="17"/>
        <v>18901.36</v>
      </c>
      <c r="Q30" s="216">
        <f t="shared" si="4"/>
        <v>0.98960000000000004</v>
      </c>
      <c r="R30" s="119">
        <f t="shared" si="23"/>
        <v>87</v>
      </c>
      <c r="S30" s="120">
        <f t="shared" si="24"/>
        <v>0.09</v>
      </c>
      <c r="T30" s="124">
        <f t="shared" si="18"/>
        <v>100</v>
      </c>
      <c r="U30" s="125">
        <f t="shared" si="25"/>
        <v>0.1</v>
      </c>
      <c r="V30" s="366"/>
      <c r="W30" s="339">
        <f t="shared" si="5"/>
        <v>1863.88</v>
      </c>
      <c r="X30" s="340">
        <f t="shared" si="19"/>
        <v>20765.240000000002</v>
      </c>
      <c r="Y30" s="343"/>
      <c r="Z30" s="344">
        <f t="shared" si="6"/>
        <v>-1665.24</v>
      </c>
      <c r="AA30" s="345">
        <f t="shared" si="7"/>
        <v>1.0900000000000001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</v>
      </c>
      <c r="AG30" s="342">
        <f t="shared" si="11"/>
        <v>0.1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13</v>
      </c>
      <c r="D31" s="76"/>
      <c r="E31" s="107">
        <f t="shared" si="14"/>
        <v>0</v>
      </c>
      <c r="F31" s="105">
        <f t="shared" si="26"/>
        <v>100</v>
      </c>
      <c r="G31" s="100">
        <f t="shared" si="15"/>
        <v>1100</v>
      </c>
      <c r="H31" s="11"/>
      <c r="I31" s="7">
        <f t="shared" si="16"/>
        <v>2.15</v>
      </c>
      <c r="J31" s="110">
        <f t="shared" si="0"/>
        <v>20.254999999999999</v>
      </c>
      <c r="K31" s="8">
        <f t="shared" si="22"/>
        <v>37.861999999999995</v>
      </c>
      <c r="L31" s="153"/>
      <c r="M31" s="157">
        <f t="shared" si="1"/>
        <v>6088.29</v>
      </c>
      <c r="N31" s="300">
        <f t="shared" si="2"/>
        <v>0.3187586387434555</v>
      </c>
      <c r="O31" s="155">
        <f t="shared" si="3"/>
        <v>468.33</v>
      </c>
      <c r="P31" s="203">
        <f t="shared" si="17"/>
        <v>40684.93</v>
      </c>
      <c r="Q31" s="216">
        <f t="shared" si="4"/>
        <v>2.1301010471204189</v>
      </c>
      <c r="R31" s="119">
        <f t="shared" si="23"/>
        <v>87</v>
      </c>
      <c r="S31" s="120">
        <f t="shared" si="24"/>
        <v>0.08</v>
      </c>
      <c r="T31" s="124">
        <f t="shared" si="18"/>
        <v>100</v>
      </c>
      <c r="U31" s="125">
        <f t="shared" si="25"/>
        <v>0.09</v>
      </c>
      <c r="V31" s="366"/>
      <c r="W31" s="339">
        <f t="shared" si="5"/>
        <v>4008.07</v>
      </c>
      <c r="X31" s="340">
        <f t="shared" si="19"/>
        <v>44693</v>
      </c>
      <c r="Y31" s="343"/>
      <c r="Z31" s="344">
        <f t="shared" si="6"/>
        <v>-25593</v>
      </c>
      <c r="AA31" s="345">
        <f t="shared" si="7"/>
        <v>2.34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</v>
      </c>
      <c r="AG31" s="342">
        <f t="shared" si="11"/>
        <v>0.21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13</v>
      </c>
      <c r="D32" s="76"/>
      <c r="E32" s="107">
        <f t="shared" si="14"/>
        <v>0</v>
      </c>
      <c r="F32" s="105">
        <f t="shared" si="26"/>
        <v>100</v>
      </c>
      <c r="G32" s="100">
        <f t="shared" si="15"/>
        <v>1200</v>
      </c>
      <c r="H32" s="11"/>
      <c r="I32" s="7">
        <f t="shared" si="16"/>
        <v>2.15</v>
      </c>
      <c r="J32" s="110">
        <f t="shared" si="0"/>
        <v>43.548000000000002</v>
      </c>
      <c r="K32" s="8">
        <f t="shared" si="22"/>
        <v>81.41</v>
      </c>
      <c r="L32" s="153"/>
      <c r="M32" s="157">
        <f t="shared" si="1"/>
        <v>13091.52</v>
      </c>
      <c r="N32" s="300">
        <f t="shared" si="2"/>
        <v>0.6854198952879581</v>
      </c>
      <c r="O32" s="155">
        <f t="shared" si="3"/>
        <v>1007.04</v>
      </c>
      <c r="P32" s="203">
        <f t="shared" si="17"/>
        <v>87517.75</v>
      </c>
      <c r="Q32" s="216">
        <f t="shared" si="4"/>
        <v>4.5820811518324609</v>
      </c>
      <c r="R32" s="119">
        <f t="shared" si="23"/>
        <v>87</v>
      </c>
      <c r="S32" s="120">
        <f t="shared" si="24"/>
        <v>7.0000000000000007E-2</v>
      </c>
      <c r="T32" s="124">
        <f t="shared" si="18"/>
        <v>100</v>
      </c>
      <c r="U32" s="125">
        <f t="shared" si="25"/>
        <v>0.08</v>
      </c>
      <c r="V32" s="366"/>
      <c r="W32" s="339">
        <f t="shared" si="5"/>
        <v>8618.06</v>
      </c>
      <c r="X32" s="340">
        <f t="shared" si="19"/>
        <v>96135.81</v>
      </c>
      <c r="Y32" s="343"/>
      <c r="Z32" s="344">
        <f t="shared" si="6"/>
        <v>-77035.81</v>
      </c>
      <c r="AA32" s="345">
        <f t="shared" si="7"/>
        <v>5.03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</v>
      </c>
      <c r="AG32" s="342">
        <f t="shared" si="11"/>
        <v>0.45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13</v>
      </c>
      <c r="D33" s="76"/>
      <c r="E33" s="107">
        <f t="shared" si="14"/>
        <v>0</v>
      </c>
      <c r="F33" s="105">
        <f t="shared" si="26"/>
        <v>100</v>
      </c>
      <c r="G33" s="100">
        <f t="shared" si="15"/>
        <v>1300</v>
      </c>
      <c r="H33" s="11"/>
      <c r="I33" s="7">
        <f t="shared" si="16"/>
        <v>2.15</v>
      </c>
      <c r="J33" s="110">
        <f t="shared" si="0"/>
        <v>93.628</v>
      </c>
      <c r="K33" s="8">
        <f t="shared" si="22"/>
        <v>175.03800000000001</v>
      </c>
      <c r="L33" s="153"/>
      <c r="M33" s="157">
        <f t="shared" si="1"/>
        <v>28148.12</v>
      </c>
      <c r="N33" s="300">
        <f t="shared" si="2"/>
        <v>1.4737235602094241</v>
      </c>
      <c r="O33" s="155">
        <f t="shared" si="3"/>
        <v>2165.2399999999998</v>
      </c>
      <c r="P33" s="203">
        <f t="shared" si="17"/>
        <v>188221.92</v>
      </c>
      <c r="Q33" s="216">
        <f t="shared" si="4"/>
        <v>9.8545507853403151</v>
      </c>
      <c r="R33" s="119">
        <f t="shared" si="23"/>
        <v>87</v>
      </c>
      <c r="S33" s="120">
        <f t="shared" si="24"/>
        <v>7.0000000000000007E-2</v>
      </c>
      <c r="T33" s="124">
        <f t="shared" si="18"/>
        <v>100</v>
      </c>
      <c r="U33" s="125">
        <f t="shared" si="25"/>
        <v>0.08</v>
      </c>
      <c r="V33" s="366"/>
      <c r="W33" s="339">
        <f t="shared" si="5"/>
        <v>18529.52</v>
      </c>
      <c r="X33" s="340">
        <f t="shared" si="19"/>
        <v>206751.44</v>
      </c>
      <c r="Y33" s="343"/>
      <c r="Z33" s="344">
        <f t="shared" si="6"/>
        <v>-187651.44</v>
      </c>
      <c r="AA33" s="345">
        <f t="shared" si="7"/>
        <v>10.82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</v>
      </c>
      <c r="AG33" s="342">
        <f t="shared" si="11"/>
        <v>0.97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13</v>
      </c>
      <c r="D34" s="9"/>
      <c r="E34" s="108">
        <f t="shared" si="14"/>
        <v>0</v>
      </c>
      <c r="F34" s="101">
        <f t="shared" si="26"/>
        <v>100</v>
      </c>
      <c r="G34" s="102">
        <f t="shared" si="15"/>
        <v>1400</v>
      </c>
      <c r="H34" s="9"/>
      <c r="I34" s="13">
        <f t="shared" si="16"/>
        <v>2.15</v>
      </c>
      <c r="J34" s="14">
        <f t="shared" si="0"/>
        <v>201.3</v>
      </c>
      <c r="K34" s="15">
        <f t="shared" si="22"/>
        <v>376.33800000000002</v>
      </c>
      <c r="L34" s="153"/>
      <c r="M34" s="158">
        <f t="shared" si="1"/>
        <v>60519.29</v>
      </c>
      <c r="N34" s="301">
        <f t="shared" si="2"/>
        <v>3.1685492146596861</v>
      </c>
      <c r="O34" s="156">
        <f t="shared" si="3"/>
        <v>4655.33</v>
      </c>
      <c r="P34" s="204">
        <f t="shared" si="17"/>
        <v>404746.4</v>
      </c>
      <c r="Q34" s="215">
        <f t="shared" si="4"/>
        <v>21.190910994764398</v>
      </c>
      <c r="R34" s="121">
        <f t="shared" si="23"/>
        <v>87</v>
      </c>
      <c r="S34" s="122">
        <f t="shared" si="24"/>
        <v>0.06</v>
      </c>
      <c r="T34" s="126">
        <f t="shared" si="18"/>
        <v>100</v>
      </c>
      <c r="U34" s="127">
        <f t="shared" si="25"/>
        <v>7.0000000000000007E-2</v>
      </c>
      <c r="V34" s="366"/>
      <c r="W34" s="348">
        <f t="shared" si="5"/>
        <v>39839.14</v>
      </c>
      <c r="X34" s="349">
        <f t="shared" si="19"/>
        <v>444585.54</v>
      </c>
      <c r="Y34" s="343"/>
      <c r="Z34" s="352">
        <f t="shared" si="6"/>
        <v>-425485.54</v>
      </c>
      <c r="AA34" s="353">
        <f t="shared" si="7"/>
        <v>23.28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</v>
      </c>
      <c r="AG34" s="351">
        <f t="shared" si="11"/>
        <v>2.09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13</v>
      </c>
      <c r="D35" s="76"/>
      <c r="E35" s="107">
        <f t="shared" si="14"/>
        <v>0</v>
      </c>
      <c r="F35" s="105">
        <f t="shared" si="26"/>
        <v>100</v>
      </c>
      <c r="G35" s="100">
        <f t="shared" si="15"/>
        <v>1500</v>
      </c>
      <c r="H35" s="11"/>
      <c r="I35" s="7">
        <f t="shared" si="16"/>
        <v>2.15</v>
      </c>
      <c r="J35" s="110">
        <f t="shared" si="0"/>
        <v>432.79500000000002</v>
      </c>
      <c r="K35" s="8">
        <f t="shared" si="22"/>
        <v>809.13300000000004</v>
      </c>
      <c r="L35" s="153"/>
      <c r="M35" s="157">
        <f t="shared" si="1"/>
        <v>130116.22</v>
      </c>
      <c r="N35" s="300">
        <f t="shared" si="2"/>
        <v>6.812367539267016</v>
      </c>
      <c r="O35" s="155">
        <f t="shared" si="3"/>
        <v>10008.94</v>
      </c>
      <c r="P35" s="203">
        <f t="shared" si="17"/>
        <v>870278.98</v>
      </c>
      <c r="Q35" s="216">
        <f t="shared" si="4"/>
        <v>45.5643445026178</v>
      </c>
      <c r="R35" s="119">
        <f t="shared" si="23"/>
        <v>87</v>
      </c>
      <c r="S35" s="120">
        <f t="shared" si="24"/>
        <v>0.06</v>
      </c>
      <c r="T35" s="124">
        <f t="shared" si="18"/>
        <v>100</v>
      </c>
      <c r="U35" s="125">
        <f t="shared" si="25"/>
        <v>7.0000000000000007E-2</v>
      </c>
      <c r="V35" s="366"/>
      <c r="W35" s="339">
        <f t="shared" si="5"/>
        <v>85654.82</v>
      </c>
      <c r="X35" s="340">
        <f t="shared" si="19"/>
        <v>955933.8</v>
      </c>
      <c r="Y35" s="343"/>
      <c r="Z35" s="344">
        <f t="shared" si="6"/>
        <v>-936833.8</v>
      </c>
      <c r="AA35" s="345">
        <f t="shared" si="7"/>
        <v>50.05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</v>
      </c>
      <c r="AG35" s="342">
        <f t="shared" si="11"/>
        <v>4.4800000000000004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13</v>
      </c>
      <c r="D36" s="76"/>
      <c r="E36" s="107">
        <f t="shared" si="14"/>
        <v>0</v>
      </c>
      <c r="F36" s="105">
        <f t="shared" si="26"/>
        <v>100</v>
      </c>
      <c r="G36" s="100">
        <f t="shared" si="15"/>
        <v>1600</v>
      </c>
      <c r="H36" s="11"/>
      <c r="I36" s="7">
        <f t="shared" si="16"/>
        <v>2.15</v>
      </c>
      <c r="J36" s="110">
        <f t="shared" si="0"/>
        <v>930.50900000000001</v>
      </c>
      <c r="K36" s="8">
        <f t="shared" si="22"/>
        <v>1739.6420000000001</v>
      </c>
      <c r="L36" s="153"/>
      <c r="M36" s="157">
        <f t="shared" si="1"/>
        <v>279751.55</v>
      </c>
      <c r="N36" s="300">
        <f t="shared" si="2"/>
        <v>14.646678010471204</v>
      </c>
      <c r="O36" s="155">
        <f t="shared" si="3"/>
        <v>21519.35</v>
      </c>
      <c r="P36" s="203">
        <f t="shared" si="17"/>
        <v>1871172.79</v>
      </c>
      <c r="Q36" s="216">
        <f t="shared" si="4"/>
        <v>97.967161780104718</v>
      </c>
      <c r="R36" s="119">
        <f t="shared" si="23"/>
        <v>87</v>
      </c>
      <c r="S36" s="120">
        <f t="shared" si="24"/>
        <v>0.05</v>
      </c>
      <c r="T36" s="124">
        <f t="shared" si="18"/>
        <v>100</v>
      </c>
      <c r="U36" s="125">
        <f t="shared" si="25"/>
        <v>0.06</v>
      </c>
      <c r="V36" s="366"/>
      <c r="W36" s="339">
        <f t="shared" si="5"/>
        <v>184158.5</v>
      </c>
      <c r="X36" s="340">
        <f t="shared" si="19"/>
        <v>2055331.29</v>
      </c>
      <c r="Y36" s="343"/>
      <c r="Z36" s="344">
        <f t="shared" si="6"/>
        <v>-2036231.29</v>
      </c>
      <c r="AA36" s="345">
        <f t="shared" si="7"/>
        <v>107.61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</v>
      </c>
      <c r="AG36" s="342">
        <f t="shared" si="11"/>
        <v>9.64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13</v>
      </c>
      <c r="D37" s="76"/>
      <c r="E37" s="107">
        <f t="shared" si="14"/>
        <v>0</v>
      </c>
      <c r="F37" s="105">
        <f t="shared" si="26"/>
        <v>100</v>
      </c>
      <c r="G37" s="100">
        <f t="shared" si="15"/>
        <v>1700</v>
      </c>
      <c r="H37" s="11"/>
      <c r="I37" s="7">
        <f t="shared" si="16"/>
        <v>2.15</v>
      </c>
      <c r="J37" s="110">
        <f t="shared" si="0"/>
        <v>2000.5940000000001</v>
      </c>
      <c r="K37" s="8">
        <f t="shared" si="22"/>
        <v>3740.2359999999999</v>
      </c>
      <c r="L37" s="153"/>
      <c r="M37" s="157">
        <f t="shared" si="1"/>
        <v>601468.01</v>
      </c>
      <c r="N37" s="300">
        <f t="shared" si="2"/>
        <v>31.490471727748691</v>
      </c>
      <c r="O37" s="155">
        <f t="shared" si="3"/>
        <v>46266.77</v>
      </c>
      <c r="P37" s="203">
        <f t="shared" si="17"/>
        <v>4023107.47</v>
      </c>
      <c r="Q37" s="216">
        <f t="shared" si="4"/>
        <v>210.6338989528796</v>
      </c>
      <c r="R37" s="119">
        <f t="shared" si="23"/>
        <v>87</v>
      </c>
      <c r="S37" s="120">
        <f t="shared" si="24"/>
        <v>0.05</v>
      </c>
      <c r="T37" s="124">
        <f t="shared" si="18"/>
        <v>100</v>
      </c>
      <c r="U37" s="125">
        <f t="shared" si="25"/>
        <v>0.06</v>
      </c>
      <c r="V37" s="366"/>
      <c r="W37" s="339">
        <f t="shared" si="5"/>
        <v>395941.38</v>
      </c>
      <c r="X37" s="340">
        <f t="shared" si="19"/>
        <v>4419048.8499999996</v>
      </c>
      <c r="Y37" s="343"/>
      <c r="Z37" s="344">
        <f t="shared" si="6"/>
        <v>-4399948.8499999996</v>
      </c>
      <c r="AA37" s="345">
        <f t="shared" si="7"/>
        <v>231.36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</v>
      </c>
      <c r="AG37" s="342">
        <f t="shared" si="11"/>
        <v>20.73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13</v>
      </c>
      <c r="D38" s="76"/>
      <c r="E38" s="107">
        <f t="shared" si="14"/>
        <v>0</v>
      </c>
      <c r="F38" s="105">
        <f t="shared" si="26"/>
        <v>100</v>
      </c>
      <c r="G38" s="100">
        <f t="shared" si="15"/>
        <v>1800</v>
      </c>
      <c r="H38" s="11"/>
      <c r="I38" s="7">
        <f t="shared" si="16"/>
        <v>2.15</v>
      </c>
      <c r="J38" s="110">
        <f t="shared" si="0"/>
        <v>4301.277</v>
      </c>
      <c r="K38" s="8">
        <f t="shared" si="22"/>
        <v>8041.5129999999999</v>
      </c>
      <c r="L38" s="153"/>
      <c r="M38" s="157">
        <f t="shared" si="1"/>
        <v>1293155.24</v>
      </c>
      <c r="N38" s="300">
        <f t="shared" si="2"/>
        <v>67.704462827225129</v>
      </c>
      <c r="O38" s="155">
        <f t="shared" si="3"/>
        <v>99473.48</v>
      </c>
      <c r="P38" s="203">
        <f t="shared" si="17"/>
        <v>8649784.3499999996</v>
      </c>
      <c r="Q38" s="216">
        <f t="shared" si="4"/>
        <v>452.86829057591621</v>
      </c>
      <c r="R38" s="119">
        <f t="shared" si="23"/>
        <v>87</v>
      </c>
      <c r="S38" s="120">
        <f t="shared" si="24"/>
        <v>0.05</v>
      </c>
      <c r="T38" s="124">
        <f t="shared" si="18"/>
        <v>100</v>
      </c>
      <c r="U38" s="125">
        <f t="shared" si="25"/>
        <v>0.06</v>
      </c>
      <c r="V38" s="366"/>
      <c r="W38" s="339">
        <f t="shared" si="5"/>
        <v>851274.57</v>
      </c>
      <c r="X38" s="340">
        <f t="shared" si="19"/>
        <v>9501058.9199999999</v>
      </c>
      <c r="Y38" s="343"/>
      <c r="Z38" s="344">
        <f t="shared" si="6"/>
        <v>-9481958.9199999999</v>
      </c>
      <c r="AA38" s="345">
        <f t="shared" si="7"/>
        <v>497.44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</v>
      </c>
      <c r="AG38" s="342">
        <f t="shared" si="11"/>
        <v>44.57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13</v>
      </c>
      <c r="D39" s="9"/>
      <c r="E39" s="108">
        <f t="shared" si="14"/>
        <v>0</v>
      </c>
      <c r="F39" s="101">
        <f t="shared" si="26"/>
        <v>100</v>
      </c>
      <c r="G39" s="102">
        <f t="shared" si="15"/>
        <v>1900</v>
      </c>
      <c r="H39" s="9"/>
      <c r="I39" s="13">
        <f t="shared" si="16"/>
        <v>2.15</v>
      </c>
      <c r="J39" s="14">
        <f t="shared" si="0"/>
        <v>9247.7459999999992</v>
      </c>
      <c r="K39" s="15">
        <f t="shared" si="22"/>
        <v>17289.258999999998</v>
      </c>
      <c r="L39" s="153"/>
      <c r="M39" s="158">
        <f t="shared" si="1"/>
        <v>2780285.95</v>
      </c>
      <c r="N39" s="301">
        <f t="shared" si="2"/>
        <v>145.56470942408379</v>
      </c>
      <c r="O39" s="156">
        <f t="shared" si="3"/>
        <v>213868.15</v>
      </c>
      <c r="P39" s="204">
        <f t="shared" si="17"/>
        <v>18597132.219999999</v>
      </c>
      <c r="Q39" s="215">
        <f t="shared" si="4"/>
        <v>973.67184397905748</v>
      </c>
      <c r="R39" s="121">
        <f t="shared" si="23"/>
        <v>87</v>
      </c>
      <c r="S39" s="122">
        <f t="shared" si="24"/>
        <v>0.05</v>
      </c>
      <c r="T39" s="126">
        <f t="shared" si="18"/>
        <v>100</v>
      </c>
      <c r="U39" s="127">
        <f t="shared" si="25"/>
        <v>0.05</v>
      </c>
      <c r="V39" s="366"/>
      <c r="W39" s="348">
        <f t="shared" si="5"/>
        <v>1830240.96</v>
      </c>
      <c r="X39" s="349">
        <f t="shared" si="19"/>
        <v>20427373.18</v>
      </c>
      <c r="Y39" s="343"/>
      <c r="Z39" s="352">
        <f t="shared" si="6"/>
        <v>-20408273.18</v>
      </c>
      <c r="AA39" s="353">
        <f t="shared" si="7"/>
        <v>1069.5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</v>
      </c>
      <c r="AG39" s="351">
        <f t="shared" si="11"/>
        <v>95.82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13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100</v>
      </c>
      <c r="G40" s="100">
        <f t="shared" ref="G40:G83" si="31">G39+F40</f>
        <v>2000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19882.653999999999</v>
      </c>
      <c r="K40" s="8">
        <f t="shared" ref="K40:K83" si="34">K39+ROUND(J40,3)</f>
        <v>37171.913</v>
      </c>
      <c r="L40" s="153"/>
      <c r="M40" s="157">
        <f t="shared" ref="M40:M83" si="35">ROUND(C40*O40-K40*$O$6,2)</f>
        <v>5977614.8899999997</v>
      </c>
      <c r="N40" s="300">
        <f t="shared" si="2"/>
        <v>312.96413036649216</v>
      </c>
      <c r="O40" s="155">
        <f t="shared" ref="O40:O83" si="36">ROUND(ROUND(K40,2)*$O$4,2)</f>
        <v>459816.53</v>
      </c>
      <c r="P40" s="203">
        <f t="shared" ref="P40:P83" si="37">ROUND((ROUND(K39,2)*(G40-G39)*$O$4+P39+J40*$O$6),2)</f>
        <v>39983946.840000004</v>
      </c>
      <c r="Q40" s="216">
        <f t="shared" si="4"/>
        <v>2093.4003581151833</v>
      </c>
      <c r="R40" s="119">
        <f t="shared" ref="R40:R83" si="38">ROUND(P40/O40,0)</f>
        <v>87</v>
      </c>
      <c r="S40" s="120">
        <f t="shared" ref="S40:S83" si="39">ROUND(R40/G40,2)</f>
        <v>0.04</v>
      </c>
      <c r="T40" s="124">
        <f t="shared" ref="T40:T83" si="40">R40+C40</f>
        <v>100</v>
      </c>
      <c r="U40" s="125">
        <f t="shared" ref="U40:U83" si="41">ROUND(T40/G40,2)</f>
        <v>0.05</v>
      </c>
      <c r="V40" s="366"/>
      <c r="W40" s="339">
        <f t="shared" ref="W40:W83" si="42">ROUND(K40*$O$7,2)</f>
        <v>3935018.71</v>
      </c>
      <c r="X40" s="340">
        <f t="shared" ref="X40:X83" si="43">ROUND(P40+W40,2)</f>
        <v>43918965.549999997</v>
      </c>
      <c r="Y40" s="343"/>
      <c r="Z40" s="344">
        <f t="shared" ref="Z40:Z83" si="44">IF($O$10&gt;0,ROUND($O$10-X40,2),0)</f>
        <v>-43899865.549999997</v>
      </c>
      <c r="AA40" s="345">
        <f t="shared" ref="AA40:AA83" si="45">IF($O$10&gt;0,ROUND(X40/$O$10,2),0)</f>
        <v>2299.42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</v>
      </c>
      <c r="AG40" s="342">
        <f t="shared" ref="AG40:AG83" si="49">IF($O$10&gt;0,ROUND(W40/$O$10,2),0)</f>
        <v>206.02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13</v>
      </c>
      <c r="D41" s="76"/>
      <c r="E41" s="107">
        <f t="shared" si="29"/>
        <v>0</v>
      </c>
      <c r="F41" s="105">
        <f t="shared" si="30"/>
        <v>100</v>
      </c>
      <c r="G41" s="100">
        <f t="shared" si="31"/>
        <v>2100</v>
      </c>
      <c r="H41" s="11"/>
      <c r="I41" s="7">
        <f t="shared" si="32"/>
        <v>2.15</v>
      </c>
      <c r="J41" s="110">
        <f t="shared" si="33"/>
        <v>42747.705999999998</v>
      </c>
      <c r="K41" s="8">
        <f t="shared" si="34"/>
        <v>79919.619000000006</v>
      </c>
      <c r="L41" s="153"/>
      <c r="M41" s="157">
        <f t="shared" si="35"/>
        <v>12851874.1</v>
      </c>
      <c r="N41" s="300">
        <f t="shared" si="2"/>
        <v>672.87298952879576</v>
      </c>
      <c r="O41" s="155">
        <f t="shared" si="36"/>
        <v>988605.7</v>
      </c>
      <c r="P41" s="203">
        <f t="shared" si="37"/>
        <v>85965599.510000005</v>
      </c>
      <c r="Q41" s="216">
        <f t="shared" si="4"/>
        <v>4500.8167282722516</v>
      </c>
      <c r="R41" s="119">
        <f t="shared" si="38"/>
        <v>87</v>
      </c>
      <c r="S41" s="120">
        <f t="shared" si="39"/>
        <v>0.04</v>
      </c>
      <c r="T41" s="124">
        <f t="shared" si="40"/>
        <v>100</v>
      </c>
      <c r="U41" s="125">
        <f t="shared" si="41"/>
        <v>0.05</v>
      </c>
      <c r="V41" s="366"/>
      <c r="W41" s="339">
        <f t="shared" si="42"/>
        <v>8460290.8699999992</v>
      </c>
      <c r="X41" s="340">
        <f t="shared" si="43"/>
        <v>94425890.379999995</v>
      </c>
      <c r="Y41" s="343"/>
      <c r="Z41" s="344">
        <f t="shared" si="44"/>
        <v>-94406790.379999995</v>
      </c>
      <c r="AA41" s="345">
        <f t="shared" si="45"/>
        <v>4943.76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</v>
      </c>
      <c r="AG41" s="342">
        <f t="shared" si="49"/>
        <v>442.95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13</v>
      </c>
      <c r="D42" s="76"/>
      <c r="E42" s="107">
        <f t="shared" si="29"/>
        <v>0</v>
      </c>
      <c r="F42" s="105">
        <f t="shared" si="30"/>
        <v>100</v>
      </c>
      <c r="G42" s="100">
        <f t="shared" si="31"/>
        <v>2200</v>
      </c>
      <c r="H42" s="11"/>
      <c r="I42" s="7">
        <f t="shared" si="32"/>
        <v>2.15</v>
      </c>
      <c r="J42" s="110">
        <f t="shared" si="33"/>
        <v>91907.567999999999</v>
      </c>
      <c r="K42" s="8">
        <f t="shared" si="34"/>
        <v>171827.18700000001</v>
      </c>
      <c r="L42" s="153"/>
      <c r="M42" s="157">
        <f t="shared" si="35"/>
        <v>27631530.420000002</v>
      </c>
      <c r="N42" s="300">
        <f t="shared" si="2"/>
        <v>1446.6769853403143</v>
      </c>
      <c r="O42" s="155">
        <f t="shared" si="36"/>
        <v>2125502.34</v>
      </c>
      <c r="P42" s="203">
        <f t="shared" si="37"/>
        <v>184826169.44999999</v>
      </c>
      <c r="Q42" s="216">
        <f t="shared" si="4"/>
        <v>9676.7627984293194</v>
      </c>
      <c r="R42" s="119">
        <f t="shared" si="38"/>
        <v>87</v>
      </c>
      <c r="S42" s="120">
        <f t="shared" si="39"/>
        <v>0.04</v>
      </c>
      <c r="T42" s="124">
        <f t="shared" si="40"/>
        <v>100</v>
      </c>
      <c r="U42" s="125">
        <f t="shared" si="41"/>
        <v>0.05</v>
      </c>
      <c r="V42" s="366"/>
      <c r="W42" s="339">
        <f t="shared" si="42"/>
        <v>18189626.02</v>
      </c>
      <c r="X42" s="340">
        <f t="shared" si="43"/>
        <v>203015795.47</v>
      </c>
      <c r="Y42" s="343"/>
      <c r="Z42" s="344">
        <f t="shared" si="44"/>
        <v>-202996695.47</v>
      </c>
      <c r="AA42" s="345">
        <f t="shared" si="45"/>
        <v>10629.1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</v>
      </c>
      <c r="AG42" s="342">
        <f t="shared" si="49"/>
        <v>952.34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13</v>
      </c>
      <c r="D43" s="76"/>
      <c r="E43" s="107">
        <f t="shared" si="29"/>
        <v>0</v>
      </c>
      <c r="F43" s="105">
        <f t="shared" si="30"/>
        <v>100</v>
      </c>
      <c r="G43" s="100">
        <f t="shared" si="31"/>
        <v>2300</v>
      </c>
      <c r="H43" s="11"/>
      <c r="I43" s="7">
        <f t="shared" si="32"/>
        <v>2.15</v>
      </c>
      <c r="J43" s="110">
        <f t="shared" si="33"/>
        <v>197601.27100000001</v>
      </c>
      <c r="K43" s="8">
        <f t="shared" si="34"/>
        <v>369428.45799999998</v>
      </c>
      <c r="L43" s="153"/>
      <c r="M43" s="157">
        <f t="shared" si="35"/>
        <v>59407790.649999999</v>
      </c>
      <c r="N43" s="300">
        <f t="shared" si="2"/>
        <v>3110.3555314136124</v>
      </c>
      <c r="O43" s="155">
        <f t="shared" si="36"/>
        <v>4569830.05</v>
      </c>
      <c r="P43" s="203">
        <f t="shared" si="37"/>
        <v>397376403.48000002</v>
      </c>
      <c r="Q43" s="216">
        <f t="shared" si="4"/>
        <v>20805.047302617801</v>
      </c>
      <c r="R43" s="119">
        <f t="shared" si="38"/>
        <v>87</v>
      </c>
      <c r="S43" s="120">
        <f t="shared" si="39"/>
        <v>0.04</v>
      </c>
      <c r="T43" s="124">
        <f t="shared" si="40"/>
        <v>100</v>
      </c>
      <c r="U43" s="125">
        <f t="shared" si="41"/>
        <v>0.04</v>
      </c>
      <c r="V43" s="366"/>
      <c r="W43" s="339">
        <f t="shared" si="42"/>
        <v>39107696.560000002</v>
      </c>
      <c r="X43" s="340">
        <f t="shared" si="43"/>
        <v>436484100.04000002</v>
      </c>
      <c r="Y43" s="343"/>
      <c r="Z43" s="344">
        <f t="shared" si="44"/>
        <v>-436465000.04000002</v>
      </c>
      <c r="AA43" s="345">
        <f t="shared" si="45"/>
        <v>22852.57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</v>
      </c>
      <c r="AG43" s="342">
        <f t="shared" si="49"/>
        <v>2047.52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13</v>
      </c>
      <c r="D44" s="9"/>
      <c r="E44" s="108">
        <f t="shared" si="29"/>
        <v>0</v>
      </c>
      <c r="F44" s="101">
        <f t="shared" si="30"/>
        <v>100</v>
      </c>
      <c r="G44" s="102">
        <f t="shared" si="31"/>
        <v>2400</v>
      </c>
      <c r="H44" s="9"/>
      <c r="I44" s="13">
        <f t="shared" si="32"/>
        <v>2.15</v>
      </c>
      <c r="J44" s="14">
        <f t="shared" si="33"/>
        <v>424842.73300000001</v>
      </c>
      <c r="K44" s="15">
        <f t="shared" si="34"/>
        <v>794271.19099999999</v>
      </c>
      <c r="L44" s="153"/>
      <c r="M44" s="158">
        <f t="shared" si="35"/>
        <v>127726750.06</v>
      </c>
      <c r="N44" s="301">
        <f t="shared" si="2"/>
        <v>6687.2644010471204</v>
      </c>
      <c r="O44" s="156">
        <f t="shared" si="36"/>
        <v>9825134.6199999992</v>
      </c>
      <c r="P44" s="204">
        <f t="shared" si="37"/>
        <v>854359408.5</v>
      </c>
      <c r="Q44" s="215">
        <f t="shared" si="4"/>
        <v>44730.859083769632</v>
      </c>
      <c r="R44" s="121">
        <f t="shared" si="38"/>
        <v>87</v>
      </c>
      <c r="S44" s="122">
        <f t="shared" si="39"/>
        <v>0.04</v>
      </c>
      <c r="T44" s="126">
        <f t="shared" si="40"/>
        <v>100</v>
      </c>
      <c r="U44" s="127">
        <f t="shared" si="41"/>
        <v>0.04</v>
      </c>
      <c r="V44" s="366"/>
      <c r="W44" s="348">
        <f t="shared" si="42"/>
        <v>84081548.280000001</v>
      </c>
      <c r="X44" s="349">
        <f t="shared" si="43"/>
        <v>938440956.77999997</v>
      </c>
      <c r="Y44" s="343"/>
      <c r="Z44" s="352">
        <f t="shared" si="44"/>
        <v>-938421856.77999997</v>
      </c>
      <c r="AA44" s="353">
        <f t="shared" si="45"/>
        <v>49133.03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</v>
      </c>
      <c r="AG44" s="351">
        <f t="shared" si="49"/>
        <v>4402.18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13</v>
      </c>
      <c r="D45" s="76"/>
      <c r="E45" s="107">
        <f t="shared" si="29"/>
        <v>0</v>
      </c>
      <c r="F45" s="105">
        <f t="shared" si="30"/>
        <v>100</v>
      </c>
      <c r="G45" s="100">
        <f t="shared" si="31"/>
        <v>2500</v>
      </c>
      <c r="H45" s="11"/>
      <c r="I45" s="7">
        <f t="shared" si="32"/>
        <v>2.15</v>
      </c>
      <c r="J45" s="110">
        <f t="shared" si="33"/>
        <v>913411.87600000005</v>
      </c>
      <c r="K45" s="8">
        <f t="shared" si="34"/>
        <v>1707683.067</v>
      </c>
      <c r="L45" s="153"/>
      <c r="M45" s="157">
        <f t="shared" si="35"/>
        <v>274612514.54000002</v>
      </c>
      <c r="N45" s="300">
        <f t="shared" si="2"/>
        <v>14377.618562303665</v>
      </c>
      <c r="O45" s="155">
        <f t="shared" si="36"/>
        <v>21124039.579999998</v>
      </c>
      <c r="P45" s="203">
        <f t="shared" si="37"/>
        <v>1836872870.53</v>
      </c>
      <c r="Q45" s="216">
        <f t="shared" si="4"/>
        <v>96171.354478010471</v>
      </c>
      <c r="R45" s="119">
        <f t="shared" si="38"/>
        <v>87</v>
      </c>
      <c r="S45" s="120">
        <f t="shared" si="39"/>
        <v>0.03</v>
      </c>
      <c r="T45" s="124">
        <f t="shared" si="40"/>
        <v>100</v>
      </c>
      <c r="U45" s="125">
        <f t="shared" si="41"/>
        <v>0.04</v>
      </c>
      <c r="V45" s="366"/>
      <c r="W45" s="339">
        <f t="shared" si="42"/>
        <v>180775329.47</v>
      </c>
      <c r="X45" s="340">
        <f t="shared" si="43"/>
        <v>2017648200</v>
      </c>
      <c r="Y45" s="343"/>
      <c r="Z45" s="344">
        <f t="shared" si="44"/>
        <v>-2017629100</v>
      </c>
      <c r="AA45" s="345">
        <f t="shared" si="45"/>
        <v>105636.03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</v>
      </c>
      <c r="AG45" s="342">
        <f t="shared" si="49"/>
        <v>9464.68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13</v>
      </c>
      <c r="D46" s="76"/>
      <c r="E46" s="107">
        <f t="shared" si="29"/>
        <v>0</v>
      </c>
      <c r="F46" s="105">
        <f t="shared" si="30"/>
        <v>100</v>
      </c>
      <c r="G46" s="100">
        <f t="shared" si="31"/>
        <v>2600</v>
      </c>
      <c r="H46" s="11"/>
      <c r="I46" s="7">
        <f t="shared" si="32"/>
        <v>2.15</v>
      </c>
      <c r="J46" s="110">
        <f t="shared" si="33"/>
        <v>1963835.5330000001</v>
      </c>
      <c r="K46" s="8">
        <f t="shared" si="34"/>
        <v>3671518.6</v>
      </c>
      <c r="L46" s="153"/>
      <c r="M46" s="157">
        <f t="shared" si="35"/>
        <v>590416906.03999996</v>
      </c>
      <c r="N46" s="300">
        <f t="shared" si="2"/>
        <v>30911.879897382198</v>
      </c>
      <c r="O46" s="155">
        <f t="shared" si="36"/>
        <v>45416685.079999998</v>
      </c>
      <c r="P46" s="203">
        <f t="shared" si="37"/>
        <v>3949276828.1199999</v>
      </c>
      <c r="Q46" s="216">
        <f t="shared" si="4"/>
        <v>206768.42032041884</v>
      </c>
      <c r="R46" s="119">
        <f t="shared" si="38"/>
        <v>87</v>
      </c>
      <c r="S46" s="120">
        <f t="shared" si="39"/>
        <v>0.03</v>
      </c>
      <c r="T46" s="124">
        <f t="shared" si="40"/>
        <v>100</v>
      </c>
      <c r="U46" s="125">
        <f t="shared" si="41"/>
        <v>0.04</v>
      </c>
      <c r="V46" s="366"/>
      <c r="W46" s="339">
        <f t="shared" si="42"/>
        <v>388666959</v>
      </c>
      <c r="X46" s="340">
        <f t="shared" si="43"/>
        <v>4337943787.1199999</v>
      </c>
      <c r="Y46" s="343"/>
      <c r="Z46" s="344">
        <f t="shared" si="44"/>
        <v>-4337924687.1199999</v>
      </c>
      <c r="AA46" s="345">
        <f t="shared" si="45"/>
        <v>227117.48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</v>
      </c>
      <c r="AG46" s="342">
        <f t="shared" si="49"/>
        <v>20349.060000000001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13</v>
      </c>
      <c r="D47" s="76"/>
      <c r="E47" s="107">
        <f t="shared" si="29"/>
        <v>0</v>
      </c>
      <c r="F47" s="105">
        <f t="shared" si="30"/>
        <v>100</v>
      </c>
      <c r="G47" s="100">
        <f t="shared" si="31"/>
        <v>2700</v>
      </c>
      <c r="H47" s="11"/>
      <c r="I47" s="7">
        <f t="shared" si="32"/>
        <v>2.15</v>
      </c>
      <c r="J47" s="110">
        <f t="shared" si="33"/>
        <v>4222246.3959999997</v>
      </c>
      <c r="K47" s="8">
        <f t="shared" si="34"/>
        <v>7893764.9959999993</v>
      </c>
      <c r="L47" s="153"/>
      <c r="M47" s="157">
        <f t="shared" si="35"/>
        <v>1269396349.6500001</v>
      </c>
      <c r="N47" s="300">
        <f t="shared" si="2"/>
        <v>66460.541866492145</v>
      </c>
      <c r="O47" s="155">
        <f t="shared" si="36"/>
        <v>97645873.049999997</v>
      </c>
      <c r="P47" s="203">
        <f t="shared" si="37"/>
        <v>8490945336.3199997</v>
      </c>
      <c r="Q47" s="216">
        <f t="shared" si="4"/>
        <v>444552.11184921465</v>
      </c>
      <c r="R47" s="119">
        <f t="shared" si="38"/>
        <v>87</v>
      </c>
      <c r="S47" s="120">
        <f t="shared" si="39"/>
        <v>0.03</v>
      </c>
      <c r="T47" s="124">
        <f t="shared" si="40"/>
        <v>100</v>
      </c>
      <c r="U47" s="125">
        <f t="shared" si="41"/>
        <v>0.04</v>
      </c>
      <c r="V47" s="366"/>
      <c r="W47" s="339">
        <f t="shared" si="42"/>
        <v>835633962.48000002</v>
      </c>
      <c r="X47" s="340">
        <f t="shared" si="43"/>
        <v>9326579298.7999992</v>
      </c>
      <c r="Y47" s="343"/>
      <c r="Z47" s="344">
        <f t="shared" si="44"/>
        <v>-9326560198.7999992</v>
      </c>
      <c r="AA47" s="345">
        <f t="shared" si="45"/>
        <v>488302.58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</v>
      </c>
      <c r="AG47" s="342">
        <f t="shared" si="49"/>
        <v>43750.47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13</v>
      </c>
      <c r="D48" s="76"/>
      <c r="E48" s="107">
        <f t="shared" si="29"/>
        <v>0</v>
      </c>
      <c r="F48" s="105">
        <f t="shared" si="30"/>
        <v>100</v>
      </c>
      <c r="G48" s="100">
        <f t="shared" si="31"/>
        <v>2800</v>
      </c>
      <c r="H48" s="11"/>
      <c r="I48" s="7">
        <f t="shared" si="32"/>
        <v>2.15</v>
      </c>
      <c r="J48" s="110">
        <f t="shared" si="33"/>
        <v>9077829.7510000002</v>
      </c>
      <c r="K48" s="8">
        <f t="shared" si="34"/>
        <v>16971594.747000001</v>
      </c>
      <c r="L48" s="153"/>
      <c r="M48" s="157">
        <f t="shared" si="35"/>
        <v>2729202151.7800002</v>
      </c>
      <c r="N48" s="300">
        <f t="shared" si="2"/>
        <v>142890.16501465969</v>
      </c>
      <c r="O48" s="155">
        <f t="shared" si="36"/>
        <v>209938627.06</v>
      </c>
      <c r="P48" s="203">
        <f t="shared" si="37"/>
        <v>18255532641.32</v>
      </c>
      <c r="Q48" s="216">
        <f t="shared" si="4"/>
        <v>955787.04928376956</v>
      </c>
      <c r="R48" s="119">
        <f t="shared" si="38"/>
        <v>87</v>
      </c>
      <c r="S48" s="120">
        <f t="shared" si="39"/>
        <v>0.03</v>
      </c>
      <c r="T48" s="124">
        <f t="shared" si="40"/>
        <v>100</v>
      </c>
      <c r="U48" s="125">
        <f t="shared" si="41"/>
        <v>0.04</v>
      </c>
      <c r="V48" s="366"/>
      <c r="W48" s="339">
        <f t="shared" si="42"/>
        <v>1796613019.9200001</v>
      </c>
      <c r="X48" s="340">
        <f t="shared" si="43"/>
        <v>20052145661.240002</v>
      </c>
      <c r="Y48" s="343"/>
      <c r="Z48" s="344">
        <f t="shared" si="44"/>
        <v>-20052126561.240002</v>
      </c>
      <c r="AA48" s="345">
        <f t="shared" si="45"/>
        <v>1049850.56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</v>
      </c>
      <c r="AG48" s="342">
        <f t="shared" si="49"/>
        <v>94063.51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13</v>
      </c>
      <c r="D49" s="9"/>
      <c r="E49" s="108">
        <f t="shared" si="29"/>
        <v>0</v>
      </c>
      <c r="F49" s="101">
        <f t="shared" si="30"/>
        <v>100</v>
      </c>
      <c r="G49" s="102">
        <f t="shared" si="31"/>
        <v>2900</v>
      </c>
      <c r="H49" s="9"/>
      <c r="I49" s="13">
        <f t="shared" si="32"/>
        <v>2.15</v>
      </c>
      <c r="J49" s="14">
        <f t="shared" si="33"/>
        <v>19517333.965</v>
      </c>
      <c r="K49" s="15">
        <f t="shared" si="34"/>
        <v>36488928.711999997</v>
      </c>
      <c r="L49" s="153"/>
      <c r="M49" s="158">
        <f t="shared" si="35"/>
        <v>5867784625.8199997</v>
      </c>
      <c r="N49" s="301">
        <f t="shared" si="2"/>
        <v>307213.85475497379</v>
      </c>
      <c r="O49" s="156">
        <f t="shared" si="36"/>
        <v>451368048.13999999</v>
      </c>
      <c r="P49" s="204">
        <f t="shared" si="37"/>
        <v>39249395347.07</v>
      </c>
      <c r="Q49" s="215">
        <f t="shared" si="4"/>
        <v>2054942.1647680628</v>
      </c>
      <c r="R49" s="121">
        <f t="shared" si="38"/>
        <v>87</v>
      </c>
      <c r="S49" s="122">
        <f t="shared" si="39"/>
        <v>0.03</v>
      </c>
      <c r="T49" s="126">
        <f t="shared" si="40"/>
        <v>100</v>
      </c>
      <c r="U49" s="127">
        <f t="shared" si="41"/>
        <v>0.03</v>
      </c>
      <c r="V49" s="366"/>
      <c r="W49" s="348">
        <f t="shared" si="42"/>
        <v>3862717993.4499998</v>
      </c>
      <c r="X49" s="349">
        <f t="shared" si="43"/>
        <v>43112113340.519997</v>
      </c>
      <c r="Y49" s="343"/>
      <c r="Z49" s="352">
        <f t="shared" si="44"/>
        <v>-43112094240.519997</v>
      </c>
      <c r="AA49" s="353">
        <f t="shared" si="45"/>
        <v>2257178.71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</v>
      </c>
      <c r="AG49" s="351">
        <f t="shared" si="49"/>
        <v>202236.54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13</v>
      </c>
      <c r="D50" s="76"/>
      <c r="E50" s="107">
        <f t="shared" si="29"/>
        <v>0</v>
      </c>
      <c r="F50" s="105">
        <f t="shared" si="30"/>
        <v>100</v>
      </c>
      <c r="G50" s="100">
        <f t="shared" si="31"/>
        <v>3000</v>
      </c>
      <c r="H50" s="11"/>
      <c r="I50" s="7">
        <f t="shared" si="32"/>
        <v>2.15</v>
      </c>
      <c r="J50" s="110">
        <f t="shared" si="33"/>
        <v>41962268.024999999</v>
      </c>
      <c r="K50" s="8">
        <f t="shared" si="34"/>
        <v>78451196.736999989</v>
      </c>
      <c r="L50" s="153"/>
      <c r="M50" s="157">
        <f t="shared" si="35"/>
        <v>12615736947.709999</v>
      </c>
      <c r="N50" s="300">
        <f t="shared" si="2"/>
        <v>660509.7878382199</v>
      </c>
      <c r="O50" s="155">
        <f t="shared" si="36"/>
        <v>970441303.66999996</v>
      </c>
      <c r="P50" s="203">
        <f t="shared" si="37"/>
        <v>84386200161.339996</v>
      </c>
      <c r="Q50" s="216">
        <f t="shared" si="4"/>
        <v>4418125.6628973819</v>
      </c>
      <c r="R50" s="119">
        <f t="shared" si="38"/>
        <v>87</v>
      </c>
      <c r="S50" s="120">
        <f t="shared" si="39"/>
        <v>0.03</v>
      </c>
      <c r="T50" s="124">
        <f t="shared" si="40"/>
        <v>100</v>
      </c>
      <c r="U50" s="125">
        <f t="shared" si="41"/>
        <v>0.03</v>
      </c>
      <c r="V50" s="366"/>
      <c r="W50" s="339">
        <f t="shared" si="42"/>
        <v>8304843686.5799999</v>
      </c>
      <c r="X50" s="340">
        <f t="shared" si="43"/>
        <v>92691043847.919998</v>
      </c>
      <c r="Y50" s="343"/>
      <c r="Z50" s="344">
        <f t="shared" si="44"/>
        <v>-92691024747.919998</v>
      </c>
      <c r="AA50" s="345">
        <f t="shared" si="45"/>
        <v>4852934.2300000004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</v>
      </c>
      <c r="AG50" s="342">
        <f t="shared" si="49"/>
        <v>434808.57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13</v>
      </c>
      <c r="D51" s="76"/>
      <c r="E51" s="107">
        <f t="shared" si="29"/>
        <v>0</v>
      </c>
      <c r="F51" s="105">
        <f>F50+E51</f>
        <v>100</v>
      </c>
      <c r="G51" s="100">
        <f>G50+F51</f>
        <v>3100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90218876.253999993</v>
      </c>
      <c r="K51" s="8">
        <f>K50+ROUND(J51,3)</f>
        <v>168670072.991</v>
      </c>
      <c r="L51" s="153"/>
      <c r="M51" s="157">
        <f t="shared" si="35"/>
        <v>27123834437.57</v>
      </c>
      <c r="N51" s="300">
        <f t="shared" si="2"/>
        <v>1420096.0438518324</v>
      </c>
      <c r="O51" s="155">
        <f t="shared" si="36"/>
        <v>2086448802.8900001</v>
      </c>
      <c r="P51" s="203">
        <f>ROUND((ROUND(K50,2)*(G51-G50)*$O$4+P50+J51*$O$6),2)</f>
        <v>181430330528.72</v>
      </c>
      <c r="Q51" s="216">
        <f t="shared" si="4"/>
        <v>9498970.1847497374</v>
      </c>
      <c r="R51" s="119">
        <f t="shared" si="38"/>
        <v>87</v>
      </c>
      <c r="S51" s="120">
        <f t="shared" si="39"/>
        <v>0.03</v>
      </c>
      <c r="T51" s="124">
        <f t="shared" si="40"/>
        <v>100</v>
      </c>
      <c r="U51" s="125">
        <f t="shared" si="41"/>
        <v>0.03</v>
      </c>
      <c r="V51" s="366"/>
      <c r="W51" s="339">
        <f t="shared" si="42"/>
        <v>17855413926.830002</v>
      </c>
      <c r="X51" s="340">
        <f t="shared" si="43"/>
        <v>199285744455.54999</v>
      </c>
      <c r="Y51" s="343"/>
      <c r="Z51" s="344">
        <f t="shared" si="44"/>
        <v>-199285725355.54999</v>
      </c>
      <c r="AA51" s="345">
        <f t="shared" si="45"/>
        <v>10433808.609999999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</v>
      </c>
      <c r="AG51" s="342">
        <f t="shared" si="49"/>
        <v>934838.43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13</v>
      </c>
      <c r="D52" s="76"/>
      <c r="E52" s="107">
        <f t="shared" si="29"/>
        <v>0</v>
      </c>
      <c r="F52" s="105">
        <f t="shared" si="30"/>
        <v>100</v>
      </c>
      <c r="G52" s="100">
        <f t="shared" si="31"/>
        <v>3200</v>
      </c>
      <c r="H52" s="11"/>
      <c r="I52" s="7">
        <f t="shared" si="32"/>
        <v>2.15</v>
      </c>
      <c r="J52" s="110">
        <f t="shared" si="33"/>
        <v>193970583.94600001</v>
      </c>
      <c r="K52" s="8">
        <f t="shared" si="34"/>
        <v>362640656.93700004</v>
      </c>
      <c r="L52" s="153"/>
      <c r="M52" s="157">
        <f t="shared" si="35"/>
        <v>58316244042.550003</v>
      </c>
      <c r="N52" s="300">
        <f t="shared" si="2"/>
        <v>3053206.4943743455</v>
      </c>
      <c r="O52" s="155">
        <f t="shared" si="36"/>
        <v>4485864926.3500004</v>
      </c>
      <c r="P52" s="203">
        <f t="shared" si="37"/>
        <v>390075210817.34998</v>
      </c>
      <c r="Q52" s="216">
        <f t="shared" si="4"/>
        <v>20422785.906667538</v>
      </c>
      <c r="R52" s="119">
        <f t="shared" si="38"/>
        <v>87</v>
      </c>
      <c r="S52" s="120">
        <f t="shared" si="39"/>
        <v>0.03</v>
      </c>
      <c r="T52" s="124">
        <f t="shared" si="40"/>
        <v>100</v>
      </c>
      <c r="U52" s="125">
        <f t="shared" si="41"/>
        <v>0.03</v>
      </c>
      <c r="V52" s="366"/>
      <c r="W52" s="339">
        <f t="shared" si="42"/>
        <v>38389139943.349998</v>
      </c>
      <c r="X52" s="340">
        <f t="shared" si="43"/>
        <v>428464350760.70001</v>
      </c>
      <c r="Y52" s="343"/>
      <c r="Z52" s="344">
        <f t="shared" si="44"/>
        <v>-428464331660.70001</v>
      </c>
      <c r="AA52" s="345">
        <f t="shared" si="45"/>
        <v>22432688.52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</v>
      </c>
      <c r="AG52" s="342">
        <f t="shared" si="49"/>
        <v>2009902.61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13</v>
      </c>
      <c r="D53" s="76"/>
      <c r="E53" s="107">
        <f t="shared" si="29"/>
        <v>0</v>
      </c>
      <c r="F53" s="105">
        <f t="shared" si="30"/>
        <v>100</v>
      </c>
      <c r="G53" s="100">
        <f t="shared" si="31"/>
        <v>3300</v>
      </c>
      <c r="H53" s="11"/>
      <c r="I53" s="7">
        <f t="shared" si="32"/>
        <v>2.15</v>
      </c>
      <c r="J53" s="110">
        <f t="shared" si="33"/>
        <v>417036755.48400003</v>
      </c>
      <c r="K53" s="8">
        <f t="shared" si="34"/>
        <v>779677412.421</v>
      </c>
      <c r="L53" s="153"/>
      <c r="M53" s="157">
        <f t="shared" si="35"/>
        <v>125379924691.32001</v>
      </c>
      <c r="N53" s="300">
        <f t="shared" si="2"/>
        <v>6564393.9628963359</v>
      </c>
      <c r="O53" s="155">
        <f t="shared" si="36"/>
        <v>9644609591.6399994</v>
      </c>
      <c r="P53" s="203">
        <f t="shared" si="37"/>
        <v>838661703452.13</v>
      </c>
      <c r="Q53" s="216">
        <f t="shared" si="4"/>
        <v>43908989.709535599</v>
      </c>
      <c r="R53" s="119">
        <f t="shared" si="38"/>
        <v>87</v>
      </c>
      <c r="S53" s="120">
        <f t="shared" si="39"/>
        <v>0.03</v>
      </c>
      <c r="T53" s="124">
        <f t="shared" si="40"/>
        <v>100</v>
      </c>
      <c r="U53" s="125">
        <f t="shared" si="41"/>
        <v>0.03</v>
      </c>
      <c r="V53" s="366"/>
      <c r="W53" s="339">
        <f t="shared" si="42"/>
        <v>82536650878.889999</v>
      </c>
      <c r="X53" s="340">
        <f t="shared" si="43"/>
        <v>921198354331.02002</v>
      </c>
      <c r="Y53" s="343"/>
      <c r="Z53" s="344">
        <f t="shared" si="44"/>
        <v>-921198335231.02002</v>
      </c>
      <c r="AA53" s="345">
        <f t="shared" si="45"/>
        <v>48230280.329999998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</v>
      </c>
      <c r="AG53" s="342">
        <f t="shared" si="49"/>
        <v>4321290.62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13</v>
      </c>
      <c r="D54" s="9"/>
      <c r="E54" s="108">
        <f t="shared" si="29"/>
        <v>0</v>
      </c>
      <c r="F54" s="101">
        <f t="shared" si="30"/>
        <v>100</v>
      </c>
      <c r="G54" s="102">
        <f t="shared" si="31"/>
        <v>3400</v>
      </c>
      <c r="H54" s="9"/>
      <c r="I54" s="13">
        <f t="shared" si="32"/>
        <v>2.15</v>
      </c>
      <c r="J54" s="14">
        <f t="shared" si="33"/>
        <v>896629024.29100001</v>
      </c>
      <c r="K54" s="15">
        <f t="shared" si="34"/>
        <v>1676306436.7119999</v>
      </c>
      <c r="L54" s="153"/>
      <c r="M54" s="158">
        <f t="shared" si="35"/>
        <v>269566838087.29999</v>
      </c>
      <c r="N54" s="301">
        <f t="shared" si="2"/>
        <v>14113447.020277487</v>
      </c>
      <c r="O54" s="156">
        <f t="shared" si="36"/>
        <v>20735910622.099998</v>
      </c>
      <c r="P54" s="204">
        <f t="shared" si="37"/>
        <v>1803122662615.6699</v>
      </c>
      <c r="Q54" s="215">
        <f t="shared" si="4"/>
        <v>94404327.885637164</v>
      </c>
      <c r="R54" s="121">
        <f t="shared" si="38"/>
        <v>87</v>
      </c>
      <c r="S54" s="122">
        <f t="shared" si="39"/>
        <v>0.03</v>
      </c>
      <c r="T54" s="126">
        <f t="shared" si="40"/>
        <v>100</v>
      </c>
      <c r="U54" s="127">
        <f t="shared" si="41"/>
        <v>0.03</v>
      </c>
      <c r="V54" s="366"/>
      <c r="W54" s="348">
        <f t="shared" si="42"/>
        <v>177453799390.32999</v>
      </c>
      <c r="X54" s="349">
        <f t="shared" si="43"/>
        <v>1980576462006</v>
      </c>
      <c r="Y54" s="343"/>
      <c r="Z54" s="352">
        <f t="shared" si="44"/>
        <v>-1980576442906</v>
      </c>
      <c r="AA54" s="353">
        <f t="shared" si="45"/>
        <v>103695102.72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</v>
      </c>
      <c r="AG54" s="351">
        <f t="shared" si="49"/>
        <v>9290774.8399999999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13</v>
      </c>
      <c r="D55" s="76"/>
      <c r="E55" s="107">
        <f t="shared" si="29"/>
        <v>0</v>
      </c>
      <c r="F55" s="105">
        <f t="shared" si="30"/>
        <v>100</v>
      </c>
      <c r="G55" s="100">
        <f t="shared" si="31"/>
        <v>3500</v>
      </c>
      <c r="H55" s="11"/>
      <c r="I55" s="7">
        <f t="shared" si="32"/>
        <v>2.15</v>
      </c>
      <c r="J55" s="110">
        <f t="shared" si="33"/>
        <v>1927752402.2260001</v>
      </c>
      <c r="K55" s="8">
        <f t="shared" si="34"/>
        <v>3604058838.9379997</v>
      </c>
      <c r="L55" s="153"/>
      <c r="M55" s="157">
        <f t="shared" si="35"/>
        <v>579568701889.96997</v>
      </c>
      <c r="N55" s="300">
        <f t="shared" si="2"/>
        <v>30343911.093715705</v>
      </c>
      <c r="O55" s="155">
        <f t="shared" si="36"/>
        <v>44582207837.690002</v>
      </c>
      <c r="P55" s="203">
        <f t="shared" si="37"/>
        <v>3876713724825.9399</v>
      </c>
      <c r="Q55" s="216">
        <f t="shared" si="4"/>
        <v>202969304.96470889</v>
      </c>
      <c r="R55" s="119">
        <f t="shared" si="38"/>
        <v>87</v>
      </c>
      <c r="S55" s="120">
        <f t="shared" si="39"/>
        <v>0.02</v>
      </c>
      <c r="T55" s="124">
        <f t="shared" si="40"/>
        <v>100</v>
      </c>
      <c r="U55" s="125">
        <f t="shared" si="41"/>
        <v>0.03</v>
      </c>
      <c r="V55" s="366"/>
      <c r="W55" s="339">
        <f t="shared" si="42"/>
        <v>381525668689.97998</v>
      </c>
      <c r="X55" s="340">
        <f t="shared" si="43"/>
        <v>4258239393515.9199</v>
      </c>
      <c r="Y55" s="343"/>
      <c r="Z55" s="344">
        <f t="shared" si="44"/>
        <v>-4258239374415.9199</v>
      </c>
      <c r="AA55" s="345">
        <f t="shared" si="45"/>
        <v>222944470.86000001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</v>
      </c>
      <c r="AG55" s="342">
        <f t="shared" si="49"/>
        <v>19975165.899999999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13</v>
      </c>
      <c r="D56" s="76"/>
      <c r="E56" s="107">
        <f t="shared" si="29"/>
        <v>0</v>
      </c>
      <c r="F56" s="105">
        <f t="shared" si="30"/>
        <v>100</v>
      </c>
      <c r="G56" s="100">
        <f t="shared" si="31"/>
        <v>3600</v>
      </c>
      <c r="H56" s="11"/>
      <c r="I56" s="7">
        <f t="shared" si="32"/>
        <v>2.15</v>
      </c>
      <c r="J56" s="110">
        <f t="shared" si="33"/>
        <v>4144667664.7859998</v>
      </c>
      <c r="K56" s="8">
        <f t="shared" si="34"/>
        <v>7748726503.723999</v>
      </c>
      <c r="L56" s="153"/>
      <c r="M56" s="157">
        <f t="shared" si="35"/>
        <v>1246072709063.26</v>
      </c>
      <c r="N56" s="300">
        <f t="shared" si="2"/>
        <v>65239408.851479582</v>
      </c>
      <c r="O56" s="155">
        <f t="shared" si="36"/>
        <v>95851746851.020004</v>
      </c>
      <c r="P56" s="203">
        <f t="shared" si="37"/>
        <v>8334934508594.7197</v>
      </c>
      <c r="Q56" s="216">
        <f t="shared" si="4"/>
        <v>436384005.68558741</v>
      </c>
      <c r="R56" s="119">
        <f t="shared" si="38"/>
        <v>87</v>
      </c>
      <c r="S56" s="120">
        <f t="shared" si="39"/>
        <v>0.02</v>
      </c>
      <c r="T56" s="124">
        <f t="shared" si="40"/>
        <v>100</v>
      </c>
      <c r="U56" s="125">
        <f t="shared" si="41"/>
        <v>0.03</v>
      </c>
      <c r="V56" s="366"/>
      <c r="W56" s="339">
        <f t="shared" si="42"/>
        <v>820280187684.21997</v>
      </c>
      <c r="X56" s="340">
        <f t="shared" si="43"/>
        <v>9155214696278.9395</v>
      </c>
      <c r="Y56" s="343"/>
      <c r="Z56" s="344">
        <f t="shared" si="44"/>
        <v>-9155214677178.9395</v>
      </c>
      <c r="AA56" s="345">
        <f t="shared" si="45"/>
        <v>479330612.37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</v>
      </c>
      <c r="AG56" s="342">
        <f t="shared" si="49"/>
        <v>42946606.689999998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13</v>
      </c>
      <c r="D57" s="76"/>
      <c r="E57" s="107">
        <f t="shared" si="29"/>
        <v>0</v>
      </c>
      <c r="F57" s="105">
        <f t="shared" si="30"/>
        <v>100</v>
      </c>
      <c r="G57" s="100">
        <f t="shared" si="31"/>
        <v>3700</v>
      </c>
      <c r="H57" s="11"/>
      <c r="I57" s="7">
        <f t="shared" si="32"/>
        <v>2.15</v>
      </c>
      <c r="J57" s="110">
        <f t="shared" si="33"/>
        <v>8911035479.2900009</v>
      </c>
      <c r="K57" s="8">
        <f t="shared" si="34"/>
        <v>16659761983.014</v>
      </c>
      <c r="L57" s="153"/>
      <c r="M57" s="157">
        <f t="shared" si="35"/>
        <v>2679056324487.79</v>
      </c>
      <c r="N57" s="300">
        <f t="shared" si="2"/>
        <v>140264729.03077435</v>
      </c>
      <c r="O57" s="155">
        <f t="shared" si="36"/>
        <v>206081255729.82999</v>
      </c>
      <c r="P57" s="203">
        <f t="shared" si="37"/>
        <v>17920109193696.398</v>
      </c>
      <c r="Q57" s="216">
        <f t="shared" si="4"/>
        <v>938225612.23541355</v>
      </c>
      <c r="R57" s="119">
        <f t="shared" si="38"/>
        <v>87</v>
      </c>
      <c r="S57" s="120">
        <f t="shared" si="39"/>
        <v>0.02</v>
      </c>
      <c r="T57" s="124">
        <f t="shared" si="40"/>
        <v>100</v>
      </c>
      <c r="U57" s="125">
        <f t="shared" si="41"/>
        <v>0.03</v>
      </c>
      <c r="V57" s="366"/>
      <c r="W57" s="339">
        <f t="shared" si="42"/>
        <v>1763602403521.8601</v>
      </c>
      <c r="X57" s="340">
        <f t="shared" si="43"/>
        <v>19683711597218.301</v>
      </c>
      <c r="Y57" s="343"/>
      <c r="Z57" s="344">
        <f t="shared" si="44"/>
        <v>-19683711578118.301</v>
      </c>
      <c r="AA57" s="345">
        <f t="shared" si="45"/>
        <v>1030560816.61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</v>
      </c>
      <c r="AG57" s="342">
        <f t="shared" si="49"/>
        <v>92335204.370000005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13</v>
      </c>
      <c r="D58" s="76"/>
      <c r="E58" s="107">
        <f t="shared" si="29"/>
        <v>0</v>
      </c>
      <c r="F58" s="105">
        <f t="shared" si="30"/>
        <v>100</v>
      </c>
      <c r="G58" s="100">
        <f t="shared" si="31"/>
        <v>3800</v>
      </c>
      <c r="H58" s="11"/>
      <c r="I58" s="7">
        <f t="shared" si="32"/>
        <v>2.15</v>
      </c>
      <c r="J58" s="110">
        <f t="shared" si="33"/>
        <v>19158726280.473999</v>
      </c>
      <c r="K58" s="8">
        <f t="shared" si="34"/>
        <v>35818488263.487999</v>
      </c>
      <c r="L58" s="153"/>
      <c r="M58" s="157">
        <f t="shared" si="35"/>
        <v>5759971097651.8096</v>
      </c>
      <c r="N58" s="300">
        <f t="shared" si="2"/>
        <v>301569167.41632509</v>
      </c>
      <c r="O58" s="155">
        <f t="shared" si="36"/>
        <v>443074699819.37</v>
      </c>
      <c r="P58" s="203">
        <f t="shared" si="37"/>
        <v>38528234766679.797</v>
      </c>
      <c r="Q58" s="216">
        <f t="shared" si="4"/>
        <v>2017185066.3183141</v>
      </c>
      <c r="R58" s="119">
        <f t="shared" si="38"/>
        <v>87</v>
      </c>
      <c r="S58" s="120">
        <f t="shared" si="39"/>
        <v>0.02</v>
      </c>
      <c r="T58" s="124">
        <f t="shared" si="40"/>
        <v>100</v>
      </c>
      <c r="U58" s="125">
        <f t="shared" si="41"/>
        <v>0.03</v>
      </c>
      <c r="V58" s="366"/>
      <c r="W58" s="339">
        <f t="shared" si="42"/>
        <v>3791745167572.8398</v>
      </c>
      <c r="X58" s="340">
        <f t="shared" si="43"/>
        <v>42319979934252.602</v>
      </c>
      <c r="Y58" s="343"/>
      <c r="Z58" s="344">
        <f t="shared" si="44"/>
        <v>-42319979915152.602</v>
      </c>
      <c r="AA58" s="345">
        <f t="shared" si="45"/>
        <v>2215705755.7199998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</v>
      </c>
      <c r="AG58" s="342">
        <f t="shared" si="49"/>
        <v>198520689.40000001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13</v>
      </c>
      <c r="D59" s="9"/>
      <c r="E59" s="108">
        <f t="shared" si="29"/>
        <v>0</v>
      </c>
      <c r="F59" s="101">
        <f t="shared" si="30"/>
        <v>100</v>
      </c>
      <c r="G59" s="102">
        <f t="shared" si="31"/>
        <v>3900</v>
      </c>
      <c r="H59" s="9"/>
      <c r="I59" s="13">
        <f t="shared" si="32"/>
        <v>2.15</v>
      </c>
      <c r="J59" s="14">
        <f t="shared" si="33"/>
        <v>41191261503.018997</v>
      </c>
      <c r="K59" s="15">
        <f t="shared" si="34"/>
        <v>77009749766.506989</v>
      </c>
      <c r="L59" s="153"/>
      <c r="M59" s="158">
        <f t="shared" si="35"/>
        <v>12383937859952.5</v>
      </c>
      <c r="N59" s="301">
        <f t="shared" si="2"/>
        <v>648373709.94515705</v>
      </c>
      <c r="O59" s="156">
        <f t="shared" si="36"/>
        <v>952610604611.72998</v>
      </c>
      <c r="P59" s="204">
        <f t="shared" si="37"/>
        <v>82835704748616.906</v>
      </c>
      <c r="Q59" s="215">
        <f t="shared" si="4"/>
        <v>4336947892.597744</v>
      </c>
      <c r="R59" s="121">
        <f t="shared" si="38"/>
        <v>87</v>
      </c>
      <c r="S59" s="122">
        <f t="shared" si="39"/>
        <v>0.02</v>
      </c>
      <c r="T59" s="126">
        <f t="shared" si="40"/>
        <v>100</v>
      </c>
      <c r="U59" s="127">
        <f t="shared" si="41"/>
        <v>0.03</v>
      </c>
      <c r="V59" s="366"/>
      <c r="W59" s="348">
        <f t="shared" si="42"/>
        <v>8152252110282.4297</v>
      </c>
      <c r="X59" s="349">
        <f t="shared" si="43"/>
        <v>90987956858899.297</v>
      </c>
      <c r="Y59" s="343"/>
      <c r="Z59" s="352">
        <f t="shared" si="44"/>
        <v>-90987956839799.297</v>
      </c>
      <c r="AA59" s="353">
        <f t="shared" si="45"/>
        <v>4763767374.8100004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</v>
      </c>
      <c r="AG59" s="351">
        <f t="shared" si="49"/>
        <v>426819482.20999998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13</v>
      </c>
      <c r="D60" s="76"/>
      <c r="E60" s="107">
        <f t="shared" si="29"/>
        <v>0</v>
      </c>
      <c r="F60" s="105">
        <f t="shared" si="30"/>
        <v>100</v>
      </c>
      <c r="G60" s="100">
        <f t="shared" si="31"/>
        <v>4000</v>
      </c>
      <c r="H60" s="11"/>
      <c r="I60" s="7">
        <f t="shared" si="32"/>
        <v>2.15</v>
      </c>
      <c r="J60" s="110">
        <f t="shared" si="33"/>
        <v>88561212231.490997</v>
      </c>
      <c r="K60" s="8">
        <f t="shared" si="34"/>
        <v>165570961997.99799</v>
      </c>
      <c r="L60" s="153"/>
      <c r="M60" s="157">
        <f t="shared" si="35"/>
        <v>26625466398898.398</v>
      </c>
      <c r="N60" s="300">
        <f t="shared" si="2"/>
        <v>1394003476.3821151</v>
      </c>
      <c r="O60" s="155">
        <f t="shared" si="36"/>
        <v>2048112799915.26</v>
      </c>
      <c r="P60" s="203">
        <f t="shared" si="37"/>
        <v>178096765209790</v>
      </c>
      <c r="Q60" s="216">
        <f t="shared" si="4"/>
        <v>9324437969.0989532</v>
      </c>
      <c r="R60" s="119">
        <f t="shared" si="38"/>
        <v>87</v>
      </c>
      <c r="S60" s="120">
        <f t="shared" si="39"/>
        <v>0.02</v>
      </c>
      <c r="T60" s="124">
        <f t="shared" si="40"/>
        <v>100</v>
      </c>
      <c r="U60" s="125">
        <f t="shared" si="41"/>
        <v>0.03</v>
      </c>
      <c r="V60" s="366"/>
      <c r="W60" s="339">
        <f t="shared" si="42"/>
        <v>17527342037108.1</v>
      </c>
      <c r="X60" s="340">
        <f t="shared" si="43"/>
        <v>195624107246898</v>
      </c>
      <c r="Y60" s="343"/>
      <c r="Z60" s="344">
        <f t="shared" si="44"/>
        <v>-195624107227798</v>
      </c>
      <c r="AA60" s="345">
        <f t="shared" si="45"/>
        <v>10242099855.860001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</v>
      </c>
      <c r="AG60" s="342">
        <f t="shared" si="49"/>
        <v>917661886.75999999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13</v>
      </c>
      <c r="D61" s="76"/>
      <c r="E61" s="107">
        <f t="shared" si="29"/>
        <v>0</v>
      </c>
      <c r="F61" s="105">
        <f t="shared" si="30"/>
        <v>100</v>
      </c>
      <c r="G61" s="100">
        <f t="shared" si="31"/>
        <v>4100</v>
      </c>
      <c r="H61" s="11"/>
      <c r="I61" s="7">
        <f t="shared" si="32"/>
        <v>2.15</v>
      </c>
      <c r="J61" s="110">
        <f t="shared" si="33"/>
        <v>190406606297.70599</v>
      </c>
      <c r="K61" s="8">
        <f t="shared" si="34"/>
        <v>355977568295.70398</v>
      </c>
      <c r="L61" s="153"/>
      <c r="M61" s="157">
        <f t="shared" si="35"/>
        <v>57244752757631.5</v>
      </c>
      <c r="N61" s="300">
        <f t="shared" si="2"/>
        <v>2997107474.2215443</v>
      </c>
      <c r="O61" s="155">
        <f t="shared" si="36"/>
        <v>4403442519817.8096</v>
      </c>
      <c r="P61" s="203">
        <f t="shared" si="37"/>
        <v>382908045201316</v>
      </c>
      <c r="Q61" s="216">
        <f t="shared" si="4"/>
        <v>20047541633.576756</v>
      </c>
      <c r="R61" s="119">
        <f t="shared" si="38"/>
        <v>87</v>
      </c>
      <c r="S61" s="120">
        <f t="shared" si="39"/>
        <v>0.02</v>
      </c>
      <c r="T61" s="124">
        <f t="shared" si="40"/>
        <v>100</v>
      </c>
      <c r="U61" s="125">
        <f t="shared" si="41"/>
        <v>0.02</v>
      </c>
      <c r="V61" s="366"/>
      <c r="W61" s="339">
        <f t="shared" si="42"/>
        <v>37683785379783.203</v>
      </c>
      <c r="X61" s="340">
        <f t="shared" si="43"/>
        <v>420591830581099</v>
      </c>
      <c r="Y61" s="343"/>
      <c r="Z61" s="344">
        <f t="shared" si="44"/>
        <v>-420591830561999</v>
      </c>
      <c r="AA61" s="345">
        <f t="shared" si="45"/>
        <v>22020514690.110001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</v>
      </c>
      <c r="AG61" s="342">
        <f t="shared" si="49"/>
        <v>1972973056.53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13</v>
      </c>
      <c r="D62" s="76"/>
      <c r="E62" s="107">
        <f t="shared" si="29"/>
        <v>0</v>
      </c>
      <c r="F62" s="105">
        <f t="shared" si="30"/>
        <v>100</v>
      </c>
      <c r="G62" s="100">
        <f t="shared" si="31"/>
        <v>4200</v>
      </c>
      <c r="H62" s="11"/>
      <c r="I62" s="7">
        <f t="shared" si="32"/>
        <v>2.15</v>
      </c>
      <c r="J62" s="110">
        <f t="shared" si="33"/>
        <v>409374203540.06799</v>
      </c>
      <c r="K62" s="8">
        <f t="shared" si="34"/>
        <v>765351771835.77197</v>
      </c>
      <c r="L62" s="153"/>
      <c r="M62" s="157">
        <f t="shared" si="35"/>
        <v>123076218428910</v>
      </c>
      <c r="N62" s="300">
        <f t="shared" si="2"/>
        <v>6443781069.5764399</v>
      </c>
      <c r="O62" s="155">
        <f t="shared" si="36"/>
        <v>9467401417608.4707</v>
      </c>
      <c r="P62" s="203">
        <f t="shared" si="37"/>
        <v>823252297183097</v>
      </c>
      <c r="Q62" s="216">
        <f t="shared" si="4"/>
        <v>43102214512.204033</v>
      </c>
      <c r="R62" s="119">
        <f t="shared" si="38"/>
        <v>87</v>
      </c>
      <c r="S62" s="120">
        <f t="shared" si="39"/>
        <v>0.02</v>
      </c>
      <c r="T62" s="124">
        <f t="shared" si="40"/>
        <v>100</v>
      </c>
      <c r="U62" s="125">
        <f t="shared" si="41"/>
        <v>0.02</v>
      </c>
      <c r="V62" s="366"/>
      <c r="W62" s="339">
        <f t="shared" si="42"/>
        <v>81020138566534.797</v>
      </c>
      <c r="X62" s="340">
        <f t="shared" si="43"/>
        <v>904272435749632</v>
      </c>
      <c r="Y62" s="343"/>
      <c r="Z62" s="344">
        <f t="shared" si="44"/>
        <v>-904272435730532</v>
      </c>
      <c r="AA62" s="345">
        <f t="shared" si="45"/>
        <v>47344106583.75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</v>
      </c>
      <c r="AG62" s="342">
        <f t="shared" si="49"/>
        <v>4241892071.5500002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13</v>
      </c>
      <c r="D63" s="76"/>
      <c r="E63" s="107">
        <f t="shared" si="29"/>
        <v>0</v>
      </c>
      <c r="F63" s="105">
        <f t="shared" si="30"/>
        <v>100</v>
      </c>
      <c r="G63" s="100">
        <f t="shared" si="31"/>
        <v>4300</v>
      </c>
      <c r="H63" s="11"/>
      <c r="I63" s="7">
        <f t="shared" si="32"/>
        <v>2.15</v>
      </c>
      <c r="J63" s="110">
        <f t="shared" si="33"/>
        <v>880154537611.146</v>
      </c>
      <c r="K63" s="8">
        <f t="shared" si="34"/>
        <v>1645506309446.918</v>
      </c>
      <c r="L63" s="153"/>
      <c r="M63" s="157">
        <f t="shared" si="35"/>
        <v>264613869622159</v>
      </c>
      <c r="N63" s="300">
        <f t="shared" si="2"/>
        <v>13854129299.589476</v>
      </c>
      <c r="O63" s="155">
        <f t="shared" si="36"/>
        <v>20354913047858.398</v>
      </c>
      <c r="P63" s="203">
        <f t="shared" si="37"/>
        <v>1769992438943940</v>
      </c>
      <c r="Q63" s="216">
        <f t="shared" si="4"/>
        <v>92669761201.253403</v>
      </c>
      <c r="R63" s="119">
        <f t="shared" si="38"/>
        <v>87</v>
      </c>
      <c r="S63" s="120">
        <f t="shared" si="39"/>
        <v>0.02</v>
      </c>
      <c r="T63" s="124">
        <f t="shared" si="40"/>
        <v>100</v>
      </c>
      <c r="U63" s="125">
        <f t="shared" si="41"/>
        <v>0.02</v>
      </c>
      <c r="V63" s="366"/>
      <c r="W63" s="339">
        <f t="shared" si="42"/>
        <v>174193297918051</v>
      </c>
      <c r="X63" s="340">
        <f t="shared" si="43"/>
        <v>1944185736861990</v>
      </c>
      <c r="Y63" s="343"/>
      <c r="Z63" s="344">
        <f t="shared" si="44"/>
        <v>-1944185736842890</v>
      </c>
      <c r="AA63" s="345">
        <f t="shared" si="45"/>
        <v>101789829155.08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</v>
      </c>
      <c r="AG63" s="342">
        <f t="shared" si="49"/>
        <v>9120067953.8199997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13</v>
      </c>
      <c r="D64" s="9"/>
      <c r="E64" s="108">
        <f t="shared" si="29"/>
        <v>0</v>
      </c>
      <c r="F64" s="101">
        <f t="shared" si="30"/>
        <v>100</v>
      </c>
      <c r="G64" s="102">
        <f t="shared" si="31"/>
        <v>4400</v>
      </c>
      <c r="H64" s="9"/>
      <c r="I64" s="13">
        <f t="shared" si="32"/>
        <v>2.15</v>
      </c>
      <c r="J64" s="14">
        <f t="shared" si="33"/>
        <v>1892332255863.96</v>
      </c>
      <c r="K64" s="15">
        <f t="shared" si="34"/>
        <v>3537838565310.8779</v>
      </c>
      <c r="L64" s="153"/>
      <c r="M64" s="158">
        <f t="shared" si="35"/>
        <v>568919819687643</v>
      </c>
      <c r="N64" s="301">
        <f t="shared" si="2"/>
        <v>29786377994.117435</v>
      </c>
      <c r="O64" s="156">
        <f t="shared" si="36"/>
        <v>43763063052895.602</v>
      </c>
      <c r="P64" s="204">
        <f t="shared" si="37"/>
        <v>3805483743729780</v>
      </c>
      <c r="Q64" s="215">
        <f t="shared" si="4"/>
        <v>199239986582.711</v>
      </c>
      <c r="R64" s="121">
        <f t="shared" si="38"/>
        <v>87</v>
      </c>
      <c r="S64" s="122">
        <f t="shared" si="39"/>
        <v>0.02</v>
      </c>
      <c r="T64" s="126">
        <f t="shared" si="40"/>
        <v>100</v>
      </c>
      <c r="U64" s="127">
        <f t="shared" si="41"/>
        <v>0.02</v>
      </c>
      <c r="V64" s="366"/>
      <c r="W64" s="348">
        <f t="shared" si="42"/>
        <v>374515590523810</v>
      </c>
      <c r="X64" s="349">
        <f t="shared" si="43"/>
        <v>4179999334253590</v>
      </c>
      <c r="Y64" s="343"/>
      <c r="Z64" s="352">
        <f t="shared" si="44"/>
        <v>-4179999334234490</v>
      </c>
      <c r="AA64" s="353">
        <f t="shared" si="45"/>
        <v>218848132683.42999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</v>
      </c>
      <c r="AG64" s="351">
        <f t="shared" si="49"/>
        <v>19608146100.720001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13</v>
      </c>
      <c r="D65" s="76"/>
      <c r="E65" s="107">
        <f t="shared" si="29"/>
        <v>0</v>
      </c>
      <c r="F65" s="105">
        <f t="shared" si="30"/>
        <v>100</v>
      </c>
      <c r="G65" s="100">
        <f t="shared" si="31"/>
        <v>4500</v>
      </c>
      <c r="H65" s="11"/>
      <c r="I65" s="7">
        <f t="shared" si="32"/>
        <v>2.15</v>
      </c>
      <c r="J65" s="110">
        <f t="shared" si="33"/>
        <v>4068514350107.5098</v>
      </c>
      <c r="K65" s="8">
        <f t="shared" si="34"/>
        <v>7606352915418.3877</v>
      </c>
      <c r="L65" s="153"/>
      <c r="M65" s="157">
        <f t="shared" si="35"/>
        <v>1223177612328430</v>
      </c>
      <c r="N65" s="300">
        <f t="shared" si="2"/>
        <v>64040712687.352356</v>
      </c>
      <c r="O65" s="155">
        <f t="shared" si="36"/>
        <v>94090585563725.5</v>
      </c>
      <c r="P65" s="203">
        <f t="shared" si="37"/>
        <v>8181790049019340</v>
      </c>
      <c r="Q65" s="216">
        <f t="shared" si="4"/>
        <v>428365971152.84503</v>
      </c>
      <c r="R65" s="119">
        <f t="shared" si="38"/>
        <v>87</v>
      </c>
      <c r="S65" s="120">
        <f t="shared" si="39"/>
        <v>0.02</v>
      </c>
      <c r="T65" s="124">
        <f t="shared" si="40"/>
        <v>100</v>
      </c>
      <c r="U65" s="125">
        <f t="shared" si="41"/>
        <v>0.02</v>
      </c>
      <c r="V65" s="366"/>
      <c r="W65" s="339">
        <f t="shared" si="42"/>
        <v>805208519626190</v>
      </c>
      <c r="X65" s="340">
        <f t="shared" si="43"/>
        <v>8986998568645530</v>
      </c>
      <c r="Y65" s="343"/>
      <c r="Z65" s="344">
        <f t="shared" si="44"/>
        <v>-8986998568626430</v>
      </c>
      <c r="AA65" s="345">
        <f t="shared" si="45"/>
        <v>470523485269.40002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</v>
      </c>
      <c r="AG65" s="342">
        <f t="shared" si="49"/>
        <v>42157514116.550003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13</v>
      </c>
      <c r="D66" s="76"/>
      <c r="E66" s="107">
        <f t="shared" si="29"/>
        <v>0</v>
      </c>
      <c r="F66" s="105">
        <f t="shared" si="30"/>
        <v>100</v>
      </c>
      <c r="G66" s="100">
        <f t="shared" si="31"/>
        <v>4600</v>
      </c>
      <c r="H66" s="11"/>
      <c r="I66" s="7">
        <f t="shared" si="32"/>
        <v>2.15</v>
      </c>
      <c r="J66" s="110">
        <f t="shared" si="33"/>
        <v>8747305852731.1504</v>
      </c>
      <c r="K66" s="8">
        <f t="shared" si="34"/>
        <v>16353658768149.539</v>
      </c>
      <c r="L66" s="153"/>
      <c r="M66" s="157">
        <f t="shared" si="35"/>
        <v>2629831866506120</v>
      </c>
      <c r="N66" s="300">
        <f t="shared" si="2"/>
        <v>137687532277.80734</v>
      </c>
      <c r="O66" s="155">
        <f t="shared" si="36"/>
        <v>202294758962009</v>
      </c>
      <c r="P66" s="203">
        <f t="shared" si="37"/>
        <v>1.75908486053919E+16</v>
      </c>
      <c r="Q66" s="216">
        <f t="shared" si="4"/>
        <v>920986837978.63354</v>
      </c>
      <c r="R66" s="119">
        <f t="shared" si="38"/>
        <v>87</v>
      </c>
      <c r="S66" s="120">
        <f t="shared" si="39"/>
        <v>0.02</v>
      </c>
      <c r="T66" s="124">
        <f t="shared" si="40"/>
        <v>100</v>
      </c>
      <c r="U66" s="125">
        <f t="shared" si="41"/>
        <v>0.02</v>
      </c>
      <c r="V66" s="366"/>
      <c r="W66" s="339">
        <f t="shared" si="42"/>
        <v>1731198317196310</v>
      </c>
      <c r="X66" s="340">
        <f t="shared" si="43"/>
        <v>1.93220469225882E+16</v>
      </c>
      <c r="Y66" s="343"/>
      <c r="Z66" s="344">
        <f t="shared" si="44"/>
        <v>-1.93220469225691E+16</v>
      </c>
      <c r="AA66" s="345">
        <f t="shared" si="45"/>
        <v>1011625493329.23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</v>
      </c>
      <c r="AG66" s="342">
        <f t="shared" si="49"/>
        <v>90638655350.589996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13</v>
      </c>
      <c r="D67" s="76"/>
      <c r="E67" s="107">
        <f t="shared" si="29"/>
        <v>0</v>
      </c>
      <c r="F67" s="105">
        <f t="shared" si="30"/>
        <v>100</v>
      </c>
      <c r="G67" s="100">
        <f t="shared" si="31"/>
        <v>4700</v>
      </c>
      <c r="H67" s="11"/>
      <c r="I67" s="7">
        <f t="shared" si="32"/>
        <v>2.15</v>
      </c>
      <c r="J67" s="110">
        <f t="shared" si="33"/>
        <v>18806707583372</v>
      </c>
      <c r="K67" s="8">
        <f t="shared" si="34"/>
        <v>35160366351521.539</v>
      </c>
      <c r="L67" s="153"/>
      <c r="M67" s="157">
        <f t="shared" si="35"/>
        <v>5654138512988170</v>
      </c>
      <c r="N67" s="300">
        <f t="shared" si="2"/>
        <v>296028194397.28638</v>
      </c>
      <c r="O67" s="155">
        <f t="shared" si="36"/>
        <v>434933731768321</v>
      </c>
      <c r="P67" s="203">
        <f t="shared" si="37"/>
        <v>3.78203245015928E+16</v>
      </c>
      <c r="Q67" s="216">
        <f t="shared" si="4"/>
        <v>1980121701654.0732</v>
      </c>
      <c r="R67" s="119">
        <f t="shared" si="38"/>
        <v>87</v>
      </c>
      <c r="S67" s="120">
        <f t="shared" si="39"/>
        <v>0.02</v>
      </c>
      <c r="T67" s="124">
        <f t="shared" si="40"/>
        <v>100</v>
      </c>
      <c r="U67" s="125">
        <f t="shared" si="41"/>
        <v>0.02</v>
      </c>
      <c r="V67" s="366"/>
      <c r="W67" s="339">
        <f t="shared" si="42"/>
        <v>3722076381972070</v>
      </c>
      <c r="X67" s="340">
        <f t="shared" si="43"/>
        <v>4.1542400883564896E+16</v>
      </c>
      <c r="Y67" s="343"/>
      <c r="Z67" s="344">
        <f t="shared" si="44"/>
        <v>-4.15424008835458E+16</v>
      </c>
      <c r="AA67" s="345">
        <f t="shared" si="45"/>
        <v>2174994810657.8501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</v>
      </c>
      <c r="AG67" s="342">
        <f t="shared" si="49"/>
        <v>194873109003.76999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13</v>
      </c>
      <c r="D68" s="76"/>
      <c r="E68" s="107">
        <f t="shared" si="29"/>
        <v>0</v>
      </c>
      <c r="F68" s="105">
        <f t="shared" si="30"/>
        <v>100</v>
      </c>
      <c r="G68" s="100">
        <f t="shared" si="31"/>
        <v>4800</v>
      </c>
      <c r="H68" s="11"/>
      <c r="I68" s="7">
        <f t="shared" si="32"/>
        <v>2.15</v>
      </c>
      <c r="J68" s="110">
        <f t="shared" si="33"/>
        <v>40434421304249.797</v>
      </c>
      <c r="K68" s="8">
        <f t="shared" si="34"/>
        <v>75594787655771.344</v>
      </c>
      <c r="L68" s="153"/>
      <c r="M68" s="157">
        <f t="shared" si="35"/>
        <v>1.21563978029246E+16</v>
      </c>
      <c r="N68" s="300">
        <f t="shared" si="2"/>
        <v>636460617954.16748</v>
      </c>
      <c r="O68" s="155">
        <f t="shared" si="36"/>
        <v>935107523301891</v>
      </c>
      <c r="P68" s="203">
        <f t="shared" si="37"/>
        <v>8.1313697678424896E+16</v>
      </c>
      <c r="Q68" s="216">
        <f t="shared" si="4"/>
        <v>4257261658556.2773</v>
      </c>
      <c r="R68" s="119">
        <f t="shared" si="38"/>
        <v>87</v>
      </c>
      <c r="S68" s="120">
        <f t="shared" si="39"/>
        <v>0.02</v>
      </c>
      <c r="T68" s="124">
        <f t="shared" si="40"/>
        <v>100</v>
      </c>
      <c r="U68" s="125">
        <f t="shared" si="41"/>
        <v>0.02</v>
      </c>
      <c r="V68" s="366"/>
      <c r="W68" s="339">
        <f t="shared" si="42"/>
        <v>8002464221239950</v>
      </c>
      <c r="X68" s="340">
        <f t="shared" si="43"/>
        <v>8.93161618996648E+16</v>
      </c>
      <c r="Y68" s="343"/>
      <c r="Z68" s="344">
        <f t="shared" si="44"/>
        <v>-8.9316161899645696E+16</v>
      </c>
      <c r="AA68" s="345">
        <f t="shared" si="45"/>
        <v>4676238842914.3896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</v>
      </c>
      <c r="AG68" s="342">
        <f t="shared" si="49"/>
        <v>418977184358.10999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13</v>
      </c>
      <c r="D69" s="9"/>
      <c r="E69" s="108">
        <f t="shared" si="29"/>
        <v>0</v>
      </c>
      <c r="F69" s="101">
        <f t="shared" si="30"/>
        <v>100</v>
      </c>
      <c r="G69" s="102">
        <f t="shared" si="31"/>
        <v>4900</v>
      </c>
      <c r="H69" s="9"/>
      <c r="I69" s="13">
        <f t="shared" si="32"/>
        <v>2.15</v>
      </c>
      <c r="J69" s="14">
        <f t="shared" si="33"/>
        <v>86934005804137.094</v>
      </c>
      <c r="K69" s="15">
        <f t="shared" si="34"/>
        <v>162528793459908.44</v>
      </c>
      <c r="L69" s="153"/>
      <c r="M69" s="158">
        <f t="shared" si="35"/>
        <v>2.61362552762878E+16</v>
      </c>
      <c r="N69" s="301">
        <f t="shared" si="2"/>
        <v>1368390328601.4556</v>
      </c>
      <c r="O69" s="156">
        <f t="shared" si="36"/>
        <v>2010481175099060</v>
      </c>
      <c r="P69" s="204">
        <f t="shared" si="37"/>
        <v>1.7482445000861402E+17</v>
      </c>
      <c r="Q69" s="215">
        <f t="shared" si="4"/>
        <v>9153112565896.0215</v>
      </c>
      <c r="R69" s="121">
        <f t="shared" si="38"/>
        <v>87</v>
      </c>
      <c r="S69" s="122">
        <f t="shared" si="39"/>
        <v>0.02</v>
      </c>
      <c r="T69" s="126">
        <f t="shared" si="40"/>
        <v>100</v>
      </c>
      <c r="U69" s="127">
        <f t="shared" si="41"/>
        <v>0.02</v>
      </c>
      <c r="V69" s="366"/>
      <c r="W69" s="348">
        <f t="shared" si="42"/>
        <v>1.72052980756659E+16</v>
      </c>
      <c r="X69" s="349">
        <f t="shared" si="43"/>
        <v>1.9202974808428E+17</v>
      </c>
      <c r="Y69" s="343"/>
      <c r="Z69" s="352">
        <f t="shared" si="44"/>
        <v>-1.9202974808426099E+17</v>
      </c>
      <c r="AA69" s="353">
        <f t="shared" si="45"/>
        <v>10053913512266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</v>
      </c>
      <c r="AG69" s="351">
        <f t="shared" si="49"/>
        <v>900800946369.93994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13</v>
      </c>
      <c r="D70" s="76"/>
      <c r="E70" s="107">
        <f t="shared" si="29"/>
        <v>0</v>
      </c>
      <c r="F70" s="105">
        <f t="shared" si="30"/>
        <v>100</v>
      </c>
      <c r="G70" s="100">
        <f t="shared" si="31"/>
        <v>5000</v>
      </c>
      <c r="H70" s="11"/>
      <c r="I70" s="7">
        <f t="shared" si="32"/>
        <v>2.15</v>
      </c>
      <c r="J70" s="110">
        <f t="shared" si="33"/>
        <v>186908112478895</v>
      </c>
      <c r="K70" s="8">
        <f t="shared" si="34"/>
        <v>349436905938803.44</v>
      </c>
      <c r="L70" s="153"/>
      <c r="M70" s="157">
        <f t="shared" si="35"/>
        <v>5.6192948844018896E+16</v>
      </c>
      <c r="N70" s="300">
        <f t="shared" si="2"/>
        <v>2942039206493.1357</v>
      </c>
      <c r="O70" s="155">
        <f t="shared" si="36"/>
        <v>4322534526462990</v>
      </c>
      <c r="P70" s="203">
        <f t="shared" si="37"/>
        <v>3.7587256751852E+17</v>
      </c>
      <c r="Q70" s="216">
        <f t="shared" si="4"/>
        <v>19679192016676.441</v>
      </c>
      <c r="R70" s="119">
        <f t="shared" si="38"/>
        <v>87</v>
      </c>
      <c r="S70" s="120">
        <f t="shared" si="39"/>
        <v>0.02</v>
      </c>
      <c r="T70" s="124">
        <f t="shared" si="40"/>
        <v>100</v>
      </c>
      <c r="U70" s="125">
        <f t="shared" si="41"/>
        <v>0.02</v>
      </c>
      <c r="V70" s="366"/>
      <c r="W70" s="339">
        <f t="shared" si="42"/>
        <v>3.6991390862681696E+16</v>
      </c>
      <c r="X70" s="340">
        <f t="shared" si="43"/>
        <v>4.1286395838120198E+17</v>
      </c>
      <c r="Y70" s="343"/>
      <c r="Z70" s="344">
        <f t="shared" si="44"/>
        <v>-4.1286395838118298E+17</v>
      </c>
      <c r="AA70" s="345">
        <f t="shared" si="45"/>
        <v>21615914051371.801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</v>
      </c>
      <c r="AG70" s="342">
        <f t="shared" si="49"/>
        <v>1936722034695.3799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13</v>
      </c>
      <c r="D71" s="76"/>
      <c r="E71" s="107">
        <f t="shared" si="29"/>
        <v>0</v>
      </c>
      <c r="F71" s="105">
        <f t="shared" si="30"/>
        <v>100</v>
      </c>
      <c r="G71" s="100">
        <f t="shared" si="31"/>
        <v>5100</v>
      </c>
      <c r="H71" s="11"/>
      <c r="I71" s="7">
        <f t="shared" si="32"/>
        <v>2.15</v>
      </c>
      <c r="J71" s="110">
        <f t="shared" si="33"/>
        <v>401852441829624</v>
      </c>
      <c r="K71" s="8">
        <f t="shared" si="34"/>
        <v>751289347768427.5</v>
      </c>
      <c r="L71" s="153"/>
      <c r="M71" s="157">
        <f t="shared" si="35"/>
        <v>1.2081484001464099E+17</v>
      </c>
      <c r="N71" s="300">
        <f t="shared" si="2"/>
        <v>6325384293960.2617</v>
      </c>
      <c r="O71" s="155">
        <f t="shared" si="36"/>
        <v>9293449231895440</v>
      </c>
      <c r="P71" s="203">
        <f t="shared" si="37"/>
        <v>8.0812602016481894E+17</v>
      </c>
      <c r="Q71" s="216">
        <f t="shared" si="4"/>
        <v>42310262835854.398</v>
      </c>
      <c r="R71" s="119">
        <f t="shared" si="38"/>
        <v>87</v>
      </c>
      <c r="S71" s="120">
        <f t="shared" si="39"/>
        <v>0.02</v>
      </c>
      <c r="T71" s="124">
        <f t="shared" si="40"/>
        <v>100</v>
      </c>
      <c r="U71" s="125">
        <f t="shared" si="41"/>
        <v>0.02</v>
      </c>
      <c r="V71" s="366"/>
      <c r="W71" s="339">
        <f t="shared" si="42"/>
        <v>7.9531490354765696E+16</v>
      </c>
      <c r="X71" s="340">
        <f t="shared" si="43"/>
        <v>8.8765751051958502E+17</v>
      </c>
      <c r="Y71" s="343"/>
      <c r="Z71" s="344">
        <f t="shared" si="44"/>
        <v>-8.8765751051956595E+17</v>
      </c>
      <c r="AA71" s="345">
        <f t="shared" si="45"/>
        <v>46474215210449.5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</v>
      </c>
      <c r="AG71" s="342">
        <f t="shared" si="49"/>
        <v>4163952374595.0601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13</v>
      </c>
      <c r="D72" s="76"/>
      <c r="E72" s="107">
        <f t="shared" si="29"/>
        <v>0</v>
      </c>
      <c r="F72" s="105">
        <f t="shared" si="30"/>
        <v>100</v>
      </c>
      <c r="G72" s="100">
        <f t="shared" si="31"/>
        <v>5200</v>
      </c>
      <c r="H72" s="11"/>
      <c r="I72" s="7">
        <f t="shared" si="32"/>
        <v>2.15</v>
      </c>
      <c r="J72" s="110">
        <f t="shared" si="33"/>
        <v>863982749933692</v>
      </c>
      <c r="K72" s="8">
        <f t="shared" si="34"/>
        <v>1615272097702119.5</v>
      </c>
      <c r="L72" s="153"/>
      <c r="M72" s="157">
        <f t="shared" si="35"/>
        <v>2.5975190603147802E+17</v>
      </c>
      <c r="N72" s="300">
        <f t="shared" si="2"/>
        <v>13599576232014.557</v>
      </c>
      <c r="O72" s="155">
        <f t="shared" si="36"/>
        <v>1.99809158485752E+16</v>
      </c>
      <c r="P72" s="203">
        <f t="shared" si="37"/>
        <v>1.7374709433543601E+18</v>
      </c>
      <c r="Q72" s="216">
        <f t="shared" si="4"/>
        <v>90967065097086.922</v>
      </c>
      <c r="R72" s="119">
        <f t="shared" si="38"/>
        <v>87</v>
      </c>
      <c r="S72" s="120">
        <f t="shared" si="39"/>
        <v>0.02</v>
      </c>
      <c r="T72" s="124">
        <f t="shared" si="40"/>
        <v>100</v>
      </c>
      <c r="U72" s="125">
        <f t="shared" si="41"/>
        <v>0.02</v>
      </c>
      <c r="V72" s="366"/>
      <c r="W72" s="339">
        <f t="shared" si="42"/>
        <v>1.7099270426274598E+17</v>
      </c>
      <c r="X72" s="340">
        <f t="shared" si="43"/>
        <v>1.90846364761711E+18</v>
      </c>
      <c r="Y72" s="343"/>
      <c r="Z72" s="344">
        <f t="shared" si="44"/>
        <v>-1.90846364761709E+18</v>
      </c>
      <c r="AA72" s="345">
        <f t="shared" si="45"/>
        <v>99919562702466.5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</v>
      </c>
      <c r="AG72" s="342">
        <f t="shared" si="49"/>
        <v>8952497605379.3691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13</v>
      </c>
      <c r="D73" s="76"/>
      <c r="E73" s="107">
        <f t="shared" si="29"/>
        <v>0</v>
      </c>
      <c r="F73" s="105">
        <f t="shared" si="30"/>
        <v>100</v>
      </c>
      <c r="G73" s="100">
        <f t="shared" si="31"/>
        <v>5300</v>
      </c>
      <c r="H73" s="11"/>
      <c r="I73" s="7">
        <f t="shared" si="32"/>
        <v>2.15</v>
      </c>
      <c r="J73" s="110">
        <f t="shared" si="33"/>
        <v>1857562912357440</v>
      </c>
      <c r="K73" s="8">
        <f t="shared" si="34"/>
        <v>3472835010059559.5</v>
      </c>
      <c r="L73" s="153"/>
      <c r="M73" s="157">
        <f t="shared" si="35"/>
        <v>5.5846659796767802E+17</v>
      </c>
      <c r="N73" s="300">
        <f t="shared" si="2"/>
        <v>29239088898831.309</v>
      </c>
      <c r="O73" s="155">
        <f t="shared" si="36"/>
        <v>4.29589690744368E+16</v>
      </c>
      <c r="P73" s="203">
        <f t="shared" si="37"/>
        <v>3.7355625282118799E+18</v>
      </c>
      <c r="Q73" s="216">
        <f t="shared" si="4"/>
        <v>195579189958737.16</v>
      </c>
      <c r="R73" s="119">
        <f t="shared" si="38"/>
        <v>87</v>
      </c>
      <c r="S73" s="120">
        <f t="shared" si="39"/>
        <v>0.02</v>
      </c>
      <c r="T73" s="124">
        <f t="shared" si="40"/>
        <v>100</v>
      </c>
      <c r="U73" s="125">
        <f t="shared" si="41"/>
        <v>0.02</v>
      </c>
      <c r="V73" s="366"/>
      <c r="W73" s="339">
        <f t="shared" si="42"/>
        <v>3.6763431416490502E+17</v>
      </c>
      <c r="X73" s="340">
        <f t="shared" si="43"/>
        <v>4.1031968423767798E+18</v>
      </c>
      <c r="Y73" s="343"/>
      <c r="Z73" s="344">
        <f t="shared" si="44"/>
        <v>-4.1031968423767598E+18</v>
      </c>
      <c r="AA73" s="345">
        <f t="shared" si="45"/>
        <v>214827059810303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</v>
      </c>
      <c r="AG73" s="342">
        <f t="shared" si="49"/>
        <v>19247869851565.699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13</v>
      </c>
      <c r="D74" s="9"/>
      <c r="E74" s="108">
        <f t="shared" si="29"/>
        <v>0</v>
      </c>
      <c r="F74" s="101">
        <f t="shared" si="30"/>
        <v>100</v>
      </c>
      <c r="G74" s="102">
        <f t="shared" si="31"/>
        <v>5400</v>
      </c>
      <c r="H74" s="9"/>
      <c r="I74" s="13">
        <f t="shared" si="32"/>
        <v>2.15</v>
      </c>
      <c r="J74" s="14">
        <f t="shared" si="33"/>
        <v>3993760261568500</v>
      </c>
      <c r="K74" s="15">
        <f t="shared" si="34"/>
        <v>7466595271628060</v>
      </c>
      <c r="L74" s="153"/>
      <c r="M74" s="158">
        <f t="shared" si="35"/>
        <v>1.2007031856305101E+18</v>
      </c>
      <c r="N74" s="301">
        <f t="shared" si="2"/>
        <v>62864041132487.437</v>
      </c>
      <c r="O74" s="156">
        <f t="shared" si="36"/>
        <v>9.2361783510039104E+16</v>
      </c>
      <c r="P74" s="204">
        <f t="shared" si="37"/>
        <v>8.0314594356555602E+18</v>
      </c>
      <c r="Q74" s="215">
        <f t="shared" si="4"/>
        <v>420495258411285.87</v>
      </c>
      <c r="R74" s="121">
        <f t="shared" si="38"/>
        <v>87</v>
      </c>
      <c r="S74" s="122">
        <f t="shared" si="39"/>
        <v>0.02</v>
      </c>
      <c r="T74" s="126">
        <f t="shared" si="40"/>
        <v>100</v>
      </c>
      <c r="U74" s="127">
        <f t="shared" si="41"/>
        <v>0.02</v>
      </c>
      <c r="V74" s="366"/>
      <c r="W74" s="348">
        <f t="shared" si="42"/>
        <v>7.9041377545454605E+17</v>
      </c>
      <c r="X74" s="349">
        <f t="shared" si="43"/>
        <v>8.8218732111101102E+18</v>
      </c>
      <c r="Y74" s="343"/>
      <c r="Z74" s="352">
        <f t="shared" si="44"/>
        <v>-8.8218732111100897E+18</v>
      </c>
      <c r="AA74" s="353">
        <f t="shared" si="45"/>
        <v>461878178592152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</v>
      </c>
      <c r="AG74" s="351">
        <f t="shared" si="49"/>
        <v>41382920180866.297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13</v>
      </c>
      <c r="D75" s="76"/>
      <c r="E75" s="107">
        <f t="shared" si="29"/>
        <v>0</v>
      </c>
      <c r="F75" s="105">
        <f t="shared" si="30"/>
        <v>100</v>
      </c>
      <c r="G75" s="100">
        <f t="shared" si="31"/>
        <v>5500</v>
      </c>
      <c r="H75" s="11"/>
      <c r="I75" s="7">
        <f t="shared" si="32"/>
        <v>2.15</v>
      </c>
      <c r="J75" s="110">
        <f t="shared" si="33"/>
        <v>8586584562372270</v>
      </c>
      <c r="K75" s="8">
        <f t="shared" si="34"/>
        <v>1.605317983400033E+16</v>
      </c>
      <c r="L75" s="153"/>
      <c r="M75" s="157">
        <f t="shared" si="35"/>
        <v>2.5815118491055898E+18</v>
      </c>
      <c r="N75" s="300">
        <f t="shared" si="2"/>
        <v>135157688434847.62</v>
      </c>
      <c r="O75" s="155">
        <f t="shared" si="36"/>
        <v>1.98577834546584E+17</v>
      </c>
      <c r="P75" s="203">
        <f t="shared" si="37"/>
        <v>1.72676377866595E+19</v>
      </c>
      <c r="Q75" s="216">
        <f t="shared" si="4"/>
        <v>904064805584267</v>
      </c>
      <c r="R75" s="119">
        <f t="shared" si="38"/>
        <v>87</v>
      </c>
      <c r="S75" s="120">
        <f t="shared" si="39"/>
        <v>0.02</v>
      </c>
      <c r="T75" s="124">
        <f t="shared" si="40"/>
        <v>100</v>
      </c>
      <c r="U75" s="125">
        <f t="shared" si="41"/>
        <v>0.02</v>
      </c>
      <c r="V75" s="366"/>
      <c r="W75" s="339">
        <f t="shared" si="42"/>
        <v>1.6993896172272799E+18</v>
      </c>
      <c r="X75" s="340">
        <f t="shared" si="43"/>
        <v>1.8967027403886801E+19</v>
      </c>
      <c r="Y75" s="343"/>
      <c r="Z75" s="344">
        <f t="shared" si="44"/>
        <v>-1.8967027403886801E+19</v>
      </c>
      <c r="AA75" s="345">
        <f t="shared" si="45"/>
        <v>993038083973131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</v>
      </c>
      <c r="AG75" s="342">
        <f t="shared" si="49"/>
        <v>88973278388862.797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13</v>
      </c>
      <c r="D76" s="76"/>
      <c r="E76" s="107">
        <f t="shared" si="29"/>
        <v>0</v>
      </c>
      <c r="F76" s="105">
        <f t="shared" si="30"/>
        <v>100</v>
      </c>
      <c r="G76" s="100">
        <f t="shared" si="31"/>
        <v>5600</v>
      </c>
      <c r="H76" s="11"/>
      <c r="I76" s="7">
        <f t="shared" si="32"/>
        <v>2.15</v>
      </c>
      <c r="J76" s="110">
        <f t="shared" si="33"/>
        <v>1.84611568091004E+16</v>
      </c>
      <c r="K76" s="8">
        <f t="shared" si="34"/>
        <v>3.4514336643100728E+16</v>
      </c>
      <c r="L76" s="153"/>
      <c r="M76" s="157">
        <f t="shared" si="35"/>
        <v>5.5502504755770296E+18</v>
      </c>
      <c r="N76" s="300">
        <f t="shared" si="2"/>
        <v>290589030134923</v>
      </c>
      <c r="O76" s="155">
        <f t="shared" si="36"/>
        <v>4.2694234427515597E+17</v>
      </c>
      <c r="P76" s="203">
        <f t="shared" si="37"/>
        <v>3.71254212413179E+19</v>
      </c>
      <c r="Q76" s="216">
        <f t="shared" si="4"/>
        <v>1943739332006172.7</v>
      </c>
      <c r="R76" s="119">
        <f t="shared" si="38"/>
        <v>87</v>
      </c>
      <c r="S76" s="120">
        <f t="shared" si="39"/>
        <v>0.02</v>
      </c>
      <c r="T76" s="124">
        <f t="shared" si="40"/>
        <v>100</v>
      </c>
      <c r="U76" s="125">
        <f t="shared" si="41"/>
        <v>0.02</v>
      </c>
      <c r="V76" s="366"/>
      <c r="W76" s="339">
        <f t="shared" si="42"/>
        <v>3.6536876770386401E+18</v>
      </c>
      <c r="X76" s="340">
        <f t="shared" si="43"/>
        <v>4.07791089183565E+19</v>
      </c>
      <c r="Y76" s="343"/>
      <c r="Z76" s="344">
        <f t="shared" si="44"/>
        <v>-4.07791089183565E+19</v>
      </c>
      <c r="AA76" s="345">
        <f t="shared" si="45"/>
        <v>2135031880542230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</v>
      </c>
      <c r="AG76" s="342">
        <f t="shared" si="49"/>
        <v>191292548536054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13</v>
      </c>
      <c r="D77" s="76"/>
      <c r="E77" s="107">
        <f t="shared" si="29"/>
        <v>0</v>
      </c>
      <c r="F77" s="105">
        <f t="shared" si="30"/>
        <v>100</v>
      </c>
      <c r="G77" s="100">
        <f t="shared" si="31"/>
        <v>5700</v>
      </c>
      <c r="H77" s="11"/>
      <c r="I77" s="7">
        <f t="shared" si="32"/>
        <v>2.15</v>
      </c>
      <c r="J77" s="110">
        <f t="shared" si="33"/>
        <v>3.9691487139565904E+16</v>
      </c>
      <c r="K77" s="8">
        <f t="shared" si="34"/>
        <v>7.4205823782666624E+16</v>
      </c>
      <c r="L77" s="153"/>
      <c r="M77" s="157">
        <f t="shared" si="35"/>
        <v>1.1933038522490599E+19</v>
      </c>
      <c r="N77" s="300">
        <f t="shared" si="2"/>
        <v>624766414790083.75</v>
      </c>
      <c r="O77" s="155">
        <f t="shared" si="36"/>
        <v>9.1792604019158605E+17</v>
      </c>
      <c r="P77" s="203">
        <f t="shared" si="37"/>
        <v>7.9819655668833501E+19</v>
      </c>
      <c r="Q77" s="216">
        <f t="shared" si="4"/>
        <v>4179039563813272.5</v>
      </c>
      <c r="R77" s="119">
        <f t="shared" si="38"/>
        <v>87</v>
      </c>
      <c r="S77" s="120">
        <f t="shared" si="39"/>
        <v>0.02</v>
      </c>
      <c r="T77" s="124">
        <f t="shared" si="40"/>
        <v>100</v>
      </c>
      <c r="U77" s="125">
        <f t="shared" si="41"/>
        <v>0.02</v>
      </c>
      <c r="V77" s="366"/>
      <c r="W77" s="339">
        <f t="shared" si="42"/>
        <v>7.8554285056330895E+18</v>
      </c>
      <c r="X77" s="340">
        <f t="shared" si="43"/>
        <v>8.7675084174466597E+19</v>
      </c>
      <c r="Y77" s="343"/>
      <c r="Z77" s="344">
        <f t="shared" si="44"/>
        <v>-8.7675084174466597E+19</v>
      </c>
      <c r="AA77" s="345">
        <f t="shared" si="45"/>
        <v>4590318543165790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</v>
      </c>
      <c r="AG77" s="342">
        <f t="shared" si="49"/>
        <v>411278979352518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13</v>
      </c>
      <c r="D78" s="76"/>
      <c r="E78" s="107">
        <f t="shared" si="29"/>
        <v>0</v>
      </c>
      <c r="F78" s="105">
        <f t="shared" si="30"/>
        <v>100</v>
      </c>
      <c r="G78" s="100">
        <f t="shared" si="31"/>
        <v>5800</v>
      </c>
      <c r="H78" s="11"/>
      <c r="I78" s="7">
        <f t="shared" si="32"/>
        <v>2.15</v>
      </c>
      <c r="J78" s="110">
        <f t="shared" si="33"/>
        <v>8.5336697350066704E+16</v>
      </c>
      <c r="K78" s="8">
        <f t="shared" si="34"/>
        <v>1.5954252113273331E+17</v>
      </c>
      <c r="L78" s="153"/>
      <c r="M78" s="157">
        <f t="shared" si="35"/>
        <v>2.5656032823354798E+19</v>
      </c>
      <c r="N78" s="300">
        <f t="shared" si="2"/>
        <v>1343247791798680.5</v>
      </c>
      <c r="O78" s="155">
        <f t="shared" si="36"/>
        <v>1.9735409864119099E+18</v>
      </c>
      <c r="P78" s="203">
        <f t="shared" si="37"/>
        <v>1.71612259687992E+20</v>
      </c>
      <c r="Q78" s="216">
        <f t="shared" si="4"/>
        <v>8984935062198534</v>
      </c>
      <c r="R78" s="119">
        <f t="shared" si="38"/>
        <v>87</v>
      </c>
      <c r="S78" s="120">
        <f t="shared" si="39"/>
        <v>0.02</v>
      </c>
      <c r="T78" s="124">
        <f t="shared" si="40"/>
        <v>100</v>
      </c>
      <c r="U78" s="125">
        <f t="shared" si="41"/>
        <v>0.02</v>
      </c>
      <c r="V78" s="366"/>
      <c r="W78" s="339">
        <f t="shared" si="42"/>
        <v>1.68891712871111E+19</v>
      </c>
      <c r="X78" s="340">
        <f t="shared" si="43"/>
        <v>1.8850143097510301E+20</v>
      </c>
      <c r="Y78" s="343"/>
      <c r="Z78" s="344">
        <f t="shared" si="44"/>
        <v>-1.8850143097510301E+20</v>
      </c>
      <c r="AA78" s="345">
        <f t="shared" si="45"/>
        <v>9869184867806440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</v>
      </c>
      <c r="AG78" s="342">
        <f t="shared" si="49"/>
        <v>884249805607911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13</v>
      </c>
      <c r="D79" s="9"/>
      <c r="E79" s="108">
        <f t="shared" si="29"/>
        <v>0</v>
      </c>
      <c r="F79" s="101">
        <f t="shared" si="30"/>
        <v>100</v>
      </c>
      <c r="G79" s="102">
        <f t="shared" si="31"/>
        <v>5900</v>
      </c>
      <c r="H79" s="9"/>
      <c r="I79" s="13">
        <f t="shared" si="32"/>
        <v>2.15</v>
      </c>
      <c r="J79" s="14">
        <f t="shared" si="33"/>
        <v>1.8347389930264301E+17</v>
      </c>
      <c r="K79" s="15">
        <f t="shared" si="34"/>
        <v>3.4301642043537632E+17</v>
      </c>
      <c r="L79" s="153"/>
      <c r="M79" s="158">
        <f t="shared" si="35"/>
        <v>5.5160470570212803E+19</v>
      </c>
      <c r="N79" s="301">
        <f t="shared" si="2"/>
        <v>2887982752367162.5</v>
      </c>
      <c r="O79" s="156">
        <f t="shared" si="36"/>
        <v>4.2431131207856E+18</v>
      </c>
      <c r="P79" s="204">
        <f t="shared" si="37"/>
        <v>3.6896635832918298E+20</v>
      </c>
      <c r="Q79" s="215">
        <f t="shared" si="4"/>
        <v>1.9317610383726856E+16</v>
      </c>
      <c r="R79" s="121">
        <f t="shared" si="38"/>
        <v>87</v>
      </c>
      <c r="S79" s="122">
        <f t="shared" si="39"/>
        <v>0.01</v>
      </c>
      <c r="T79" s="126">
        <f t="shared" si="40"/>
        <v>100</v>
      </c>
      <c r="U79" s="127">
        <f t="shared" si="41"/>
        <v>0.02</v>
      </c>
      <c r="V79" s="366"/>
      <c r="W79" s="348">
        <f t="shared" si="42"/>
        <v>3.63117182672889E+19</v>
      </c>
      <c r="X79" s="349">
        <f t="shared" si="43"/>
        <v>4.0527807659647199E+20</v>
      </c>
      <c r="Y79" s="343"/>
      <c r="Z79" s="352">
        <f t="shared" si="44"/>
        <v>-4.0527807659647199E+20</v>
      </c>
      <c r="AA79" s="353">
        <f t="shared" si="45"/>
        <v>2.12187474657839E+16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</v>
      </c>
      <c r="AG79" s="351">
        <f t="shared" si="49"/>
        <v>1901137082057010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13</v>
      </c>
      <c r="D80" s="76"/>
      <c r="E80" s="107">
        <f t="shared" si="29"/>
        <v>0</v>
      </c>
      <c r="F80" s="105">
        <f t="shared" si="30"/>
        <v>100</v>
      </c>
      <c r="G80" s="100">
        <f t="shared" si="31"/>
        <v>6000</v>
      </c>
      <c r="H80" s="11"/>
      <c r="I80" s="7">
        <f t="shared" si="32"/>
        <v>2.15</v>
      </c>
      <c r="J80" s="110">
        <f t="shared" si="33"/>
        <v>3.9446888350068198E+17</v>
      </c>
      <c r="K80" s="8">
        <f t="shared" si="34"/>
        <v>7.3748530393605837E+17</v>
      </c>
      <c r="L80" s="153"/>
      <c r="M80" s="157">
        <f t="shared" si="35"/>
        <v>1.18595011725958E+20</v>
      </c>
      <c r="N80" s="300">
        <f t="shared" si="2"/>
        <v>6209162917589424</v>
      </c>
      <c r="O80" s="155">
        <f t="shared" si="36"/>
        <v>9.1226932096890399E+18</v>
      </c>
      <c r="P80" s="203">
        <f t="shared" si="37"/>
        <v>7.9327767040774295E+20</v>
      </c>
      <c r="Q80" s="216">
        <f t="shared" si="4"/>
        <v>4.153286232501272E+16</v>
      </c>
      <c r="R80" s="119">
        <f t="shared" si="38"/>
        <v>87</v>
      </c>
      <c r="S80" s="120">
        <f t="shared" si="39"/>
        <v>0.01</v>
      </c>
      <c r="T80" s="124">
        <f t="shared" si="40"/>
        <v>100</v>
      </c>
      <c r="U80" s="125">
        <f t="shared" si="41"/>
        <v>0.02</v>
      </c>
      <c r="V80" s="366"/>
      <c r="W80" s="339">
        <f t="shared" si="42"/>
        <v>7.80701942746711E+19</v>
      </c>
      <c r="X80" s="340">
        <f t="shared" si="43"/>
        <v>8.7134786468241395E+20</v>
      </c>
      <c r="Y80" s="343"/>
      <c r="Z80" s="344">
        <f t="shared" si="44"/>
        <v>-8.7134786468241395E+20</v>
      </c>
      <c r="AA80" s="345">
        <f t="shared" si="45"/>
        <v>4.5620307051435296E+16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</v>
      </c>
      <c r="AG80" s="342">
        <f t="shared" si="49"/>
        <v>4087444726422570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13</v>
      </c>
      <c r="D81" s="76"/>
      <c r="E81" s="107">
        <f t="shared" si="29"/>
        <v>0</v>
      </c>
      <c r="F81" s="105">
        <f t="shared" si="30"/>
        <v>100</v>
      </c>
      <c r="G81" s="100">
        <f t="shared" si="31"/>
        <v>6100</v>
      </c>
      <c r="H81" s="11"/>
      <c r="I81" s="7">
        <f t="shared" si="32"/>
        <v>2.15</v>
      </c>
      <c r="J81" s="110">
        <f t="shared" si="33"/>
        <v>8.4810809952646605E+17</v>
      </c>
      <c r="K81" s="8">
        <f t="shared" si="34"/>
        <v>1.5855934034625244E+18</v>
      </c>
      <c r="L81" s="153"/>
      <c r="M81" s="157">
        <f t="shared" si="35"/>
        <v>2.54979275210808E+20</v>
      </c>
      <c r="N81" s="300">
        <f t="shared" si="2"/>
        <v>1.3349700272817172E+16</v>
      </c>
      <c r="O81" s="155">
        <f t="shared" si="36"/>
        <v>1.9613790400831402E+19</v>
      </c>
      <c r="P81" s="203">
        <f t="shared" si="37"/>
        <v>1.7055469913766499E+21</v>
      </c>
      <c r="Q81" s="216">
        <f t="shared" si="4"/>
        <v>8.9295653998777488E+16</v>
      </c>
      <c r="R81" s="119">
        <f t="shared" si="38"/>
        <v>87</v>
      </c>
      <c r="S81" s="120">
        <f t="shared" si="39"/>
        <v>0.01</v>
      </c>
      <c r="T81" s="124">
        <f t="shared" si="40"/>
        <v>100</v>
      </c>
      <c r="U81" s="125">
        <f t="shared" si="41"/>
        <v>0.02</v>
      </c>
      <c r="V81" s="366"/>
      <c r="W81" s="339">
        <f t="shared" si="42"/>
        <v>1.6785091769054301E+20</v>
      </c>
      <c r="X81" s="340">
        <f t="shared" si="43"/>
        <v>1.87339790906719E+21</v>
      </c>
      <c r="Y81" s="343"/>
      <c r="Z81" s="344">
        <f t="shared" si="44"/>
        <v>-1.87339790906719E+21</v>
      </c>
      <c r="AA81" s="345">
        <f t="shared" si="45"/>
        <v>9.8083660160585904E+16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</v>
      </c>
      <c r="AG81" s="342">
        <f t="shared" si="49"/>
        <v>8788006161808530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13</v>
      </c>
      <c r="D82" s="76"/>
      <c r="E82" s="107">
        <f t="shared" si="29"/>
        <v>0</v>
      </c>
      <c r="F82" s="105">
        <f t="shared" si="30"/>
        <v>100</v>
      </c>
      <c r="G82" s="100">
        <f t="shared" si="31"/>
        <v>6200</v>
      </c>
      <c r="H82" s="11"/>
      <c r="I82" s="7">
        <f t="shared" si="32"/>
        <v>2.15</v>
      </c>
      <c r="J82" s="110">
        <f t="shared" si="33"/>
        <v>1.8234324139819E+18</v>
      </c>
      <c r="K82" s="8">
        <f t="shared" si="34"/>
        <v>3.4090258174444247E+18</v>
      </c>
      <c r="L82" s="153"/>
      <c r="M82" s="157">
        <f t="shared" si="35"/>
        <v>5.4820544170323798E+20</v>
      </c>
      <c r="N82" s="300">
        <f t="shared" si="2"/>
        <v>2.8701855586556964E+16</v>
      </c>
      <c r="O82" s="155">
        <f t="shared" si="36"/>
        <v>4.2169649361787503E+19</v>
      </c>
      <c r="P82" s="203">
        <f t="shared" si="37"/>
        <v>3.6669260314597901E+21</v>
      </c>
      <c r="Q82" s="216">
        <f t="shared" si="4"/>
        <v>1.919856560973712E+17</v>
      </c>
      <c r="R82" s="119">
        <f t="shared" si="38"/>
        <v>87</v>
      </c>
      <c r="S82" s="120">
        <f t="shared" si="39"/>
        <v>0.01</v>
      </c>
      <c r="T82" s="124">
        <f t="shared" si="40"/>
        <v>100</v>
      </c>
      <c r="U82" s="125">
        <f t="shared" si="41"/>
        <v>0.02</v>
      </c>
      <c r="V82" s="366"/>
      <c r="W82" s="339">
        <f t="shared" si="42"/>
        <v>3.6087947303466703E+20</v>
      </c>
      <c r="X82" s="340">
        <f t="shared" si="43"/>
        <v>4.0278055044944599E+21</v>
      </c>
      <c r="Y82" s="343"/>
      <c r="Z82" s="344">
        <f t="shared" si="44"/>
        <v>-4.0278055044944599E+21</v>
      </c>
      <c r="AA82" s="345">
        <f t="shared" si="45"/>
        <v>2.1087986934526E+17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</v>
      </c>
      <c r="AG82" s="342">
        <f t="shared" si="49"/>
        <v>1.88942132478883E+16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13</v>
      </c>
      <c r="D83" s="76"/>
      <c r="E83" s="107">
        <f t="shared" si="29"/>
        <v>0</v>
      </c>
      <c r="F83" s="105">
        <f t="shared" si="30"/>
        <v>100</v>
      </c>
      <c r="G83" s="100">
        <f t="shared" si="31"/>
        <v>6300</v>
      </c>
      <c r="H83" s="11"/>
      <c r="I83" s="7">
        <f t="shared" si="32"/>
        <v>2.15</v>
      </c>
      <c r="J83" s="110">
        <f t="shared" si="33"/>
        <v>3.9203796900610801E+18</v>
      </c>
      <c r="K83" s="8">
        <f t="shared" si="34"/>
        <v>7.3294055075055043E+18</v>
      </c>
      <c r="L83" s="153"/>
      <c r="M83" s="157">
        <f t="shared" si="35"/>
        <v>1.1786416996619601E+21</v>
      </c>
      <c r="N83" s="300">
        <f t="shared" si="2"/>
        <v>6.1708989511097384E+16</v>
      </c>
      <c r="O83" s="155">
        <f t="shared" si="36"/>
        <v>9.0664746127843E+19</v>
      </c>
      <c r="P83" s="203">
        <f t="shared" si="37"/>
        <v>7.8838909676385395E+21</v>
      </c>
      <c r="Q83" s="216">
        <f t="shared" si="4"/>
        <v>4.1276916060934765E+17</v>
      </c>
      <c r="R83" s="119">
        <f t="shared" si="38"/>
        <v>87</v>
      </c>
      <c r="S83" s="120">
        <f t="shared" si="39"/>
        <v>0.01</v>
      </c>
      <c r="T83" s="124">
        <f t="shared" si="40"/>
        <v>100</v>
      </c>
      <c r="U83" s="125">
        <f t="shared" si="41"/>
        <v>0.02</v>
      </c>
      <c r="V83" s="366"/>
      <c r="W83" s="339">
        <f t="shared" si="42"/>
        <v>7.75890867024533E+20</v>
      </c>
      <c r="X83" s="340">
        <f t="shared" si="43"/>
        <v>8.6597818346630703E+21</v>
      </c>
      <c r="Y83" s="343"/>
      <c r="Z83" s="344">
        <f t="shared" si="44"/>
        <v>-8.6597818346630703E+21</v>
      </c>
      <c r="AA83" s="345">
        <f t="shared" si="45"/>
        <v>4.5339171909230701E+17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</v>
      </c>
      <c r="AG83" s="342">
        <f t="shared" si="49"/>
        <v>4.06225584829598E+16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13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100</v>
      </c>
      <c r="G84" s="102">
        <f t="shared" ref="G84:G89" si="55">G83+F84</f>
        <v>6400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8.4288163336313201E+18</v>
      </c>
      <c r="K84" s="15">
        <f t="shared" ref="K84:K89" si="58">K83+ROUND(J84,3)</f>
        <v>1.5758221841136824E+19</v>
      </c>
      <c r="L84" s="153"/>
      <c r="M84" s="158">
        <f t="shared" ref="M84:M89" si="59">ROUND(C84*O84-K84*$O$6,2)</f>
        <v>2.5340796542732101E+21</v>
      </c>
      <c r="N84" s="301">
        <f t="shared" si="2"/>
        <v>1.3267432744885917E+17</v>
      </c>
      <c r="O84" s="156">
        <f t="shared" ref="O84:O89" si="60">ROUND(ROUND(K84,2)*$O$4,2)</f>
        <v>1.9492920417486199E+20</v>
      </c>
      <c r="P84" s="204">
        <f t="shared" ref="P84:P89" si="61">ROUND((ROUND(K83,2)*(G84-G83)*$O$4+P83+J84*$O$6),2)</f>
        <v>1.6950365580422799E+22</v>
      </c>
      <c r="Q84" s="215">
        <f t="shared" si="4"/>
        <v>8.8745369531009421E+17</v>
      </c>
      <c r="R84" s="121">
        <f t="shared" ref="R84:R89" si="62">ROUND(P84/O84,0)</f>
        <v>87</v>
      </c>
      <c r="S84" s="122">
        <f t="shared" ref="S84:S89" si="63">ROUND(R84/G84,2)</f>
        <v>0.01</v>
      </c>
      <c r="T84" s="126">
        <f t="shared" ref="T84:T89" si="64">R84+C84</f>
        <v>100</v>
      </c>
      <c r="U84" s="127">
        <f t="shared" ref="U84:U89" si="65">ROUND(T84/G84,2)</f>
        <v>0.02</v>
      </c>
      <c r="V84" s="366"/>
      <c r="W84" s="348">
        <f t="shared" ref="W84:W89" si="66">ROUND(K84*$O$7,2)</f>
        <v>1.66816536410274E+21</v>
      </c>
      <c r="X84" s="349">
        <f t="shared" ref="X84:X89" si="67">ROUND(P84+W84,2)</f>
        <v>1.86185309445255E+22</v>
      </c>
      <c r="Y84" s="343"/>
      <c r="Z84" s="352">
        <f t="shared" ref="Z84:Z89" si="68">IF($O$10&gt;0,ROUND($O$10-X84,2),0)</f>
        <v>-1.86185309445255E+22</v>
      </c>
      <c r="AA84" s="353">
        <f t="shared" ref="AA84:AA89" si="69">IF($O$10&gt;0,ROUND(X84/$O$10,2),0)</f>
        <v>9.7479219604845504E+17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</v>
      </c>
      <c r="AG84" s="351">
        <f t="shared" ref="AG84:AG89" si="74">IF($O$10&gt;0,ROUND(W84/$O$10,2),0)</f>
        <v>8.7338500738363392E+16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13</v>
      </c>
      <c r="D85" s="76"/>
      <c r="E85" s="107">
        <f t="shared" si="53"/>
        <v>0</v>
      </c>
      <c r="F85" s="105">
        <f t="shared" si="54"/>
        <v>100</v>
      </c>
      <c r="G85" s="100">
        <f t="shared" si="55"/>
        <v>6500</v>
      </c>
      <c r="H85" s="11"/>
      <c r="I85" s="7">
        <f t="shared" si="56"/>
        <v>2.15</v>
      </c>
      <c r="J85" s="110">
        <f t="shared" si="57"/>
        <v>1.81219551173073E+19</v>
      </c>
      <c r="K85" s="8">
        <f t="shared" si="58"/>
        <v>3.3880176958444126E+19</v>
      </c>
      <c r="L85" s="153"/>
      <c r="M85" s="157">
        <f t="shared" si="59"/>
        <v>5.4482712566874002E+21</v>
      </c>
      <c r="N85" s="300">
        <f t="shared" ref="N85:N119" si="75">IF($O$10&gt;0,M85/$O$10,0)</f>
        <v>2.8524980401504714E+17</v>
      </c>
      <c r="O85" s="155">
        <f t="shared" si="60"/>
        <v>4.19097788975954E+20</v>
      </c>
      <c r="P85" s="203">
        <f t="shared" si="61"/>
        <v>3.6443285997909E+22</v>
      </c>
      <c r="Q85" s="216">
        <f t="shared" ref="Q85:Q119" si="76">P85/$O$10</f>
        <v>1.9080254449167017E+18</v>
      </c>
      <c r="R85" s="119">
        <f t="shared" si="62"/>
        <v>87</v>
      </c>
      <c r="S85" s="120">
        <f t="shared" si="63"/>
        <v>0.01</v>
      </c>
      <c r="T85" s="124">
        <f t="shared" si="64"/>
        <v>100</v>
      </c>
      <c r="U85" s="125">
        <f t="shared" si="65"/>
        <v>0.02</v>
      </c>
      <c r="V85" s="366"/>
      <c r="W85" s="339">
        <f t="shared" si="66"/>
        <v>3.5865555328209E+21</v>
      </c>
      <c r="X85" s="340">
        <f t="shared" si="67"/>
        <v>4.0029841530729898E+22</v>
      </c>
      <c r="Y85" s="343"/>
      <c r="Z85" s="344">
        <f t="shared" si="68"/>
        <v>-4.0029841530729898E+22</v>
      </c>
      <c r="AA85" s="345">
        <f t="shared" si="69"/>
        <v>2.09580322150418E+18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</v>
      </c>
      <c r="AG85" s="342">
        <f t="shared" si="74"/>
        <v>1.8777777658748198E+17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13</v>
      </c>
      <c r="D86" s="76"/>
      <c r="E86" s="107">
        <f t="shared" si="53"/>
        <v>0</v>
      </c>
      <c r="F86" s="105">
        <f t="shared" si="54"/>
        <v>100</v>
      </c>
      <c r="G86" s="100">
        <f t="shared" si="55"/>
        <v>6600</v>
      </c>
      <c r="H86" s="11"/>
      <c r="I86" s="7">
        <f t="shared" si="56"/>
        <v>2.15</v>
      </c>
      <c r="J86" s="110">
        <f t="shared" si="57"/>
        <v>3.8962203502210703E+19</v>
      </c>
      <c r="K86" s="8">
        <f t="shared" si="58"/>
        <v>7.284238046065483E+19</v>
      </c>
      <c r="L86" s="153"/>
      <c r="M86" s="157">
        <f t="shared" si="59"/>
        <v>1.1713783201877899E+22</v>
      </c>
      <c r="N86" s="300">
        <f t="shared" si="75"/>
        <v>6.1328707863235072E+17</v>
      </c>
      <c r="O86" s="155">
        <f t="shared" si="60"/>
        <v>9.0106024629829999E+20</v>
      </c>
      <c r="P86" s="203">
        <f t="shared" si="61"/>
        <v>7.8353064895504401E+22</v>
      </c>
      <c r="Q86" s="216">
        <f t="shared" si="76"/>
        <v>4.1022547065709112E+18</v>
      </c>
      <c r="R86" s="119">
        <f t="shared" si="62"/>
        <v>87</v>
      </c>
      <c r="S86" s="120">
        <f t="shared" si="63"/>
        <v>0.01</v>
      </c>
      <c r="T86" s="124">
        <f t="shared" si="64"/>
        <v>100</v>
      </c>
      <c r="U86" s="125">
        <f t="shared" si="65"/>
        <v>0.02</v>
      </c>
      <c r="V86" s="366"/>
      <c r="W86" s="339">
        <f t="shared" si="66"/>
        <v>7.7110943955649204E+21</v>
      </c>
      <c r="X86" s="340">
        <f t="shared" si="67"/>
        <v>8.6064159291069295E+22</v>
      </c>
      <c r="Y86" s="343"/>
      <c r="Z86" s="344">
        <f t="shared" si="68"/>
        <v>-8.6064159291069295E+22</v>
      </c>
      <c r="AA86" s="345">
        <f t="shared" si="69"/>
        <v>4.5059769262339901E+18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</v>
      </c>
      <c r="AG86" s="342">
        <f t="shared" si="74"/>
        <v>4.0372221966308499E+17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13</v>
      </c>
      <c r="D87" s="76"/>
      <c r="E87" s="107">
        <f t="shared" si="53"/>
        <v>0</v>
      </c>
      <c r="F87" s="105">
        <f t="shared" si="54"/>
        <v>100</v>
      </c>
      <c r="G87" s="100">
        <f t="shared" si="55"/>
        <v>6700</v>
      </c>
      <c r="H87" s="11"/>
      <c r="I87" s="7">
        <f t="shared" si="56"/>
        <v>2.15</v>
      </c>
      <c r="J87" s="110">
        <f t="shared" si="57"/>
        <v>8.3768737529752994E+19</v>
      </c>
      <c r="K87" s="8">
        <f t="shared" si="58"/>
        <v>1.5661111799040783E+20</v>
      </c>
      <c r="L87" s="153"/>
      <c r="M87" s="157">
        <f t="shared" si="59"/>
        <v>2.5184633884037601E+22</v>
      </c>
      <c r="N87" s="300">
        <f t="shared" si="75"/>
        <v>1.3185672190595602E+18</v>
      </c>
      <c r="O87" s="155">
        <f t="shared" si="60"/>
        <v>1.9372795295413499E+21</v>
      </c>
      <c r="P87" s="203">
        <f t="shared" si="61"/>
        <v>1.6845908952533399E+23</v>
      </c>
      <c r="Q87" s="216">
        <f t="shared" si="76"/>
        <v>8.8198476191274342E+18</v>
      </c>
      <c r="R87" s="119">
        <f t="shared" si="62"/>
        <v>87</v>
      </c>
      <c r="S87" s="120">
        <f t="shared" si="63"/>
        <v>0.01</v>
      </c>
      <c r="T87" s="124">
        <f t="shared" si="64"/>
        <v>100</v>
      </c>
      <c r="U87" s="125">
        <f t="shared" si="65"/>
        <v>0.01</v>
      </c>
      <c r="V87" s="366"/>
      <c r="W87" s="339">
        <f t="shared" si="66"/>
        <v>1.65788529504646E+22</v>
      </c>
      <c r="X87" s="340">
        <f t="shared" si="67"/>
        <v>1.85037942475799E+23</v>
      </c>
      <c r="Y87" s="343"/>
      <c r="Z87" s="344">
        <f t="shared" si="68"/>
        <v>-1.85037942475799E+23</v>
      </c>
      <c r="AA87" s="345">
        <f t="shared" si="69"/>
        <v>9.6878503914030899E+18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</v>
      </c>
      <c r="AG87" s="342">
        <f t="shared" si="74"/>
        <v>8.6800277227563405E+17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13</v>
      </c>
      <c r="D88" s="76"/>
      <c r="E88" s="107">
        <f t="shared" si="53"/>
        <v>0</v>
      </c>
      <c r="F88" s="105">
        <f t="shared" si="54"/>
        <v>100</v>
      </c>
      <c r="G88" s="100">
        <f t="shared" si="55"/>
        <v>6800</v>
      </c>
      <c r="H88" s="11"/>
      <c r="I88" s="7">
        <f t="shared" si="56"/>
        <v>2.15</v>
      </c>
      <c r="J88" s="110">
        <f t="shared" si="57"/>
        <v>1.8010278568896899E+20</v>
      </c>
      <c r="K88" s="8">
        <f t="shared" si="58"/>
        <v>3.3671390367937685E+20</v>
      </c>
      <c r="L88" s="153"/>
      <c r="M88" s="157">
        <f t="shared" si="59"/>
        <v>5.4146962850680597E+22</v>
      </c>
      <c r="N88" s="300">
        <f t="shared" si="75"/>
        <v>2.8349195209780419E+18</v>
      </c>
      <c r="O88" s="155">
        <f t="shared" si="60"/>
        <v>4.16515098851389E+21</v>
      </c>
      <c r="P88" s="203">
        <f t="shared" si="61"/>
        <v>3.62187042479469E+23</v>
      </c>
      <c r="Q88" s="216">
        <f t="shared" si="76"/>
        <v>1.896267238112403E+19</v>
      </c>
      <c r="R88" s="119">
        <f t="shared" si="62"/>
        <v>87</v>
      </c>
      <c r="S88" s="120">
        <f t="shared" si="63"/>
        <v>0.01</v>
      </c>
      <c r="T88" s="124">
        <f t="shared" si="64"/>
        <v>100</v>
      </c>
      <c r="U88" s="125">
        <f t="shared" si="65"/>
        <v>0.01</v>
      </c>
      <c r="V88" s="366"/>
      <c r="W88" s="339">
        <f t="shared" si="66"/>
        <v>3.5644533843498799E+22</v>
      </c>
      <c r="X88" s="340">
        <f t="shared" si="67"/>
        <v>3.9783157632296801E+23</v>
      </c>
      <c r="Y88" s="343"/>
      <c r="Z88" s="344">
        <f t="shared" si="68"/>
        <v>-3.9783157632296801E+23</v>
      </c>
      <c r="AA88" s="345">
        <f t="shared" si="69"/>
        <v>2.0828878341516599E+19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</v>
      </c>
      <c r="AG88" s="342">
        <f t="shared" si="74"/>
        <v>1.86620596039261E+18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13</v>
      </c>
      <c r="D89" s="9"/>
      <c r="E89" s="108">
        <f t="shared" si="53"/>
        <v>0</v>
      </c>
      <c r="F89" s="101">
        <f t="shared" si="54"/>
        <v>100</v>
      </c>
      <c r="G89" s="102">
        <f t="shared" si="55"/>
        <v>6900</v>
      </c>
      <c r="H89" s="9"/>
      <c r="I89" s="13">
        <f t="shared" si="56"/>
        <v>2.15</v>
      </c>
      <c r="J89" s="14">
        <f t="shared" si="57"/>
        <v>3.8722098923128298E+20</v>
      </c>
      <c r="K89" s="15">
        <f t="shared" si="58"/>
        <v>7.2393489291065976E+20</v>
      </c>
      <c r="L89" s="153"/>
      <c r="M89" s="158">
        <f t="shared" si="59"/>
        <v>1.1641597012896301E+23</v>
      </c>
      <c r="N89" s="301">
        <f t="shared" si="75"/>
        <v>6.0950769701027748E+18</v>
      </c>
      <c r="O89" s="156">
        <f t="shared" si="60"/>
        <v>8.9550746253048603E+21</v>
      </c>
      <c r="P89" s="204">
        <f t="shared" si="61"/>
        <v>7.7870214133085798E+23</v>
      </c>
      <c r="Q89" s="215">
        <f t="shared" si="76"/>
        <v>4.0769745619416646E+19</v>
      </c>
      <c r="R89" s="121">
        <f t="shared" si="62"/>
        <v>87</v>
      </c>
      <c r="S89" s="122">
        <f t="shared" si="63"/>
        <v>0.01</v>
      </c>
      <c r="T89" s="126">
        <f t="shared" si="64"/>
        <v>100</v>
      </c>
      <c r="U89" s="127">
        <f t="shared" si="65"/>
        <v>0.01</v>
      </c>
      <c r="V89" s="366"/>
      <c r="W89" s="348">
        <f t="shared" si="66"/>
        <v>7.6635747763522397E+22</v>
      </c>
      <c r="X89" s="349">
        <f t="shared" si="67"/>
        <v>8.5533788909438002E+23</v>
      </c>
      <c r="Y89" s="343"/>
      <c r="Z89" s="352">
        <f t="shared" si="68"/>
        <v>-8.5533788909438002E+23</v>
      </c>
      <c r="AA89" s="353">
        <f t="shared" si="69"/>
        <v>4.4782088434260697E+19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</v>
      </c>
      <c r="AG89" s="351">
        <f t="shared" si="74"/>
        <v>4.0123428148441001E+18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13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100</v>
      </c>
      <c r="G90" s="100">
        <f t="shared" ref="G90:G119" si="82">G89+F90</f>
        <v>7000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8.3252512684725803E+20</v>
      </c>
      <c r="K90" s="8">
        <f t="shared" ref="K90:K119" si="85">K89+ROUND(J90,3)</f>
        <v>1.5564600197579177E+21</v>
      </c>
      <c r="L90" s="153"/>
      <c r="M90" s="157">
        <f t="shared" ref="M90:M119" si="86">ROUND(C90*O90-K90*$O$6,2)</f>
        <v>2.5029433577727099E+23</v>
      </c>
      <c r="N90" s="300">
        <f t="shared" si="75"/>
        <v>1.3104415485720994E+19</v>
      </c>
      <c r="O90" s="155">
        <f t="shared" ref="O90:O119" si="87">ROUND(ROUND(K90,2)*$O$4,2)</f>
        <v>1.9253410444405499E+22</v>
      </c>
      <c r="P90" s="203">
        <f t="shared" ref="P90:P119" si="88">ROUND((ROUND(K89,2)*(G90-G89)*$O$4+P89+J90*$O$6),2)</f>
        <v>1.6742096038613399E+24</v>
      </c>
      <c r="Q90" s="216">
        <f t="shared" si="76"/>
        <v>8.7654953081745539E+19</v>
      </c>
      <c r="R90" s="119">
        <f t="shared" ref="R90:R119" si="89">ROUND(P90/O90,0)</f>
        <v>87</v>
      </c>
      <c r="S90" s="120">
        <f t="shared" ref="S90:S119" si="90">ROUND(R90/G90,2)</f>
        <v>0.01</v>
      </c>
      <c r="T90" s="124">
        <f t="shared" ref="T90:T119" si="91">R90+C90</f>
        <v>100</v>
      </c>
      <c r="U90" s="125">
        <f t="shared" ref="U90:U119" si="92">ROUND(T90/G90,2)</f>
        <v>0.01</v>
      </c>
      <c r="V90" s="366"/>
      <c r="W90" s="339">
        <f t="shared" ref="W90:W119" si="93">ROUND(K90*$O$7,2)</f>
        <v>1.6476685769157301E+23</v>
      </c>
      <c r="X90" s="340">
        <f t="shared" ref="X90:X119" si="94">ROUND(P90+W90,2)</f>
        <v>1.8389764615529101E+24</v>
      </c>
      <c r="Y90" s="343"/>
      <c r="Z90" s="344">
        <f t="shared" ref="Z90:Z119" si="95">IF($O$10&gt;0,ROUND($O$10-X90,2),0)</f>
        <v>-1.8389764615529101E+24</v>
      </c>
      <c r="AA90" s="345">
        <f t="shared" ref="AA90:AA119" si="96">IF($O$10&gt;0,ROUND(X90/$O$10,2),0)</f>
        <v>9.6281490133660205E+19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</v>
      </c>
      <c r="AG90" s="342">
        <f t="shared" ref="AG90:AG119" si="101">IF($O$10&gt;0,ROUND(W90/$O$10,2),0)</f>
        <v>8.6265370519148196E+18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13</v>
      </c>
      <c r="D91" s="76"/>
      <c r="E91" s="107">
        <f t="shared" si="80"/>
        <v>0</v>
      </c>
      <c r="F91" s="105">
        <f t="shared" si="81"/>
        <v>100</v>
      </c>
      <c r="G91" s="100">
        <f t="shared" si="82"/>
        <v>7100</v>
      </c>
      <c r="H91" s="11"/>
      <c r="I91" s="7">
        <f t="shared" si="83"/>
        <v>2.15</v>
      </c>
      <c r="J91" s="110">
        <f t="shared" si="84"/>
        <v>1.7899290227216E+21</v>
      </c>
      <c r="K91" s="8">
        <f t="shared" si="85"/>
        <v>3.3463890424795177E+21</v>
      </c>
      <c r="L91" s="153"/>
      <c r="M91" s="157">
        <f t="shared" si="86"/>
        <v>5.3813282192113203E+23</v>
      </c>
      <c r="N91" s="300">
        <f t="shared" si="75"/>
        <v>2.8174493294300107E+19</v>
      </c>
      <c r="O91" s="155">
        <f t="shared" si="87"/>
        <v>4.1394832455471699E+22</v>
      </c>
      <c r="P91" s="203">
        <f t="shared" si="88"/>
        <v>3.59955064830189E+24</v>
      </c>
      <c r="Q91" s="216">
        <f t="shared" si="76"/>
        <v>1.8845814912575341E+20</v>
      </c>
      <c r="R91" s="119">
        <f t="shared" si="89"/>
        <v>87</v>
      </c>
      <c r="S91" s="120">
        <f t="shared" si="90"/>
        <v>0.01</v>
      </c>
      <c r="T91" s="124">
        <f t="shared" si="91"/>
        <v>100</v>
      </c>
      <c r="U91" s="125">
        <f t="shared" si="92"/>
        <v>0.01</v>
      </c>
      <c r="V91" s="366"/>
      <c r="W91" s="339">
        <f t="shared" si="93"/>
        <v>3.5424874403688197E+23</v>
      </c>
      <c r="X91" s="340">
        <f t="shared" si="94"/>
        <v>3.9537993923387697E+24</v>
      </c>
      <c r="Y91" s="343"/>
      <c r="Z91" s="344">
        <f t="shared" si="95"/>
        <v>-3.9537993923387697E+24</v>
      </c>
      <c r="AA91" s="345">
        <f t="shared" si="96"/>
        <v>2.0700520378737E+20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</v>
      </c>
      <c r="AG91" s="342">
        <f t="shared" si="101"/>
        <v>1.8547054661616898E+19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13</v>
      </c>
      <c r="D92" s="76"/>
      <c r="E92" s="107">
        <f t="shared" si="80"/>
        <v>0</v>
      </c>
      <c r="F92" s="105">
        <f t="shared" si="81"/>
        <v>100</v>
      </c>
      <c r="G92" s="100">
        <f t="shared" si="82"/>
        <v>7200</v>
      </c>
      <c r="H92" s="11"/>
      <c r="I92" s="7">
        <f t="shared" si="83"/>
        <v>2.15</v>
      </c>
      <c r="J92" s="110">
        <f t="shared" si="84"/>
        <v>3.8483473988514401E+21</v>
      </c>
      <c r="K92" s="8">
        <f t="shared" si="85"/>
        <v>7.1947364413309578E+21</v>
      </c>
      <c r="L92" s="153"/>
      <c r="M92" s="157">
        <f t="shared" si="86"/>
        <v>1.15698556713043E+24</v>
      </c>
      <c r="N92" s="300">
        <f t="shared" si="75"/>
        <v>6.0575160582745022E+19</v>
      </c>
      <c r="O92" s="155">
        <f t="shared" si="87"/>
        <v>8.8998889779263999E+22</v>
      </c>
      <c r="P92" s="203">
        <f t="shared" si="88"/>
        <v>7.7390338938490595E+24</v>
      </c>
      <c r="Q92" s="216">
        <f t="shared" si="76"/>
        <v>4.0518502062036963E+20</v>
      </c>
      <c r="R92" s="119">
        <f t="shared" si="89"/>
        <v>87</v>
      </c>
      <c r="S92" s="120">
        <f t="shared" si="90"/>
        <v>0.01</v>
      </c>
      <c r="T92" s="124">
        <f t="shared" si="91"/>
        <v>100</v>
      </c>
      <c r="U92" s="125">
        <f t="shared" si="92"/>
        <v>0.01</v>
      </c>
      <c r="V92" s="366"/>
      <c r="W92" s="339">
        <f t="shared" si="93"/>
        <v>7.61634799679295E+23</v>
      </c>
      <c r="X92" s="340">
        <f t="shared" si="94"/>
        <v>8.50066869352835E+24</v>
      </c>
      <c r="Y92" s="343"/>
      <c r="Z92" s="344">
        <f t="shared" si="95"/>
        <v>-8.50066869352835E+24</v>
      </c>
      <c r="AA92" s="345">
        <f t="shared" si="96"/>
        <v>4.4506118814284598E+20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</v>
      </c>
      <c r="AG92" s="342">
        <f t="shared" si="101"/>
        <v>3.9876167522476204E+19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13</v>
      </c>
      <c r="D93" s="76"/>
      <c r="E93" s="107">
        <f t="shared" si="80"/>
        <v>0</v>
      </c>
      <c r="F93" s="105">
        <f t="shared" si="81"/>
        <v>100</v>
      </c>
      <c r="G93" s="100">
        <f t="shared" si="82"/>
        <v>7300</v>
      </c>
      <c r="H93" s="11"/>
      <c r="I93" s="7">
        <f t="shared" si="83"/>
        <v>2.15</v>
      </c>
      <c r="J93" s="110">
        <f t="shared" si="84"/>
        <v>8.2739469075305999E+21</v>
      </c>
      <c r="K93" s="8">
        <f t="shared" si="85"/>
        <v>1.5468683348861558E+22</v>
      </c>
      <c r="L93" s="153"/>
      <c r="M93" s="157">
        <f t="shared" si="86"/>
        <v>2.4875189693304299E+24</v>
      </c>
      <c r="N93" s="300">
        <f t="shared" si="75"/>
        <v>1.3023659525290208E+20</v>
      </c>
      <c r="O93" s="155">
        <f t="shared" si="87"/>
        <v>1.91347613025418E+23</v>
      </c>
      <c r="P93" s="203">
        <f t="shared" si="88"/>
        <v>1.66389228717755E+25</v>
      </c>
      <c r="Q93" s="216">
        <f t="shared" si="76"/>
        <v>8.7114779433379575E+20</v>
      </c>
      <c r="R93" s="119">
        <f t="shared" si="89"/>
        <v>87</v>
      </c>
      <c r="S93" s="120">
        <f t="shared" si="90"/>
        <v>0.01</v>
      </c>
      <c r="T93" s="124">
        <f t="shared" si="91"/>
        <v>100</v>
      </c>
      <c r="U93" s="125">
        <f t="shared" si="92"/>
        <v>0.01</v>
      </c>
      <c r="V93" s="366"/>
      <c r="W93" s="339">
        <f t="shared" si="93"/>
        <v>1.6375148193104799E+24</v>
      </c>
      <c r="X93" s="340">
        <f t="shared" si="94"/>
        <v>1.8276437691086001E+25</v>
      </c>
      <c r="Y93" s="343"/>
      <c r="Z93" s="344">
        <f t="shared" si="95"/>
        <v>-1.8276437691086001E+25</v>
      </c>
      <c r="AA93" s="345">
        <f t="shared" si="96"/>
        <v>9.5688155450712103E+20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</v>
      </c>
      <c r="AG93" s="342">
        <f t="shared" si="101"/>
        <v>8.57337601733236E+19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13</v>
      </c>
      <c r="D94" s="9"/>
      <c r="E94" s="108">
        <f t="shared" si="80"/>
        <v>0</v>
      </c>
      <c r="F94" s="101">
        <f t="shared" si="81"/>
        <v>100</v>
      </c>
      <c r="G94" s="102">
        <f t="shared" si="82"/>
        <v>7400</v>
      </c>
      <c r="H94" s="9"/>
      <c r="I94" s="13">
        <f t="shared" si="83"/>
        <v>2.15</v>
      </c>
      <c r="J94" s="14">
        <f t="shared" si="84"/>
        <v>1.7788985851190801E+22</v>
      </c>
      <c r="K94" s="15">
        <f t="shared" si="85"/>
        <v>3.3257669200052358E+22</v>
      </c>
      <c r="L94" s="153"/>
      <c r="M94" s="158">
        <f t="shared" si="86"/>
        <v>5.3481657840604204E+24</v>
      </c>
      <c r="N94" s="301">
        <f t="shared" si="75"/>
        <v>2.800086797937393E+20</v>
      </c>
      <c r="O94" s="156">
        <f t="shared" si="87"/>
        <v>4.1139736800464799E+23</v>
      </c>
      <c r="P94" s="204">
        <f t="shared" si="88"/>
        <v>3.5773684174317302E+25</v>
      </c>
      <c r="Q94" s="215">
        <f t="shared" si="76"/>
        <v>1.8729677578176598E+21</v>
      </c>
      <c r="R94" s="121">
        <f t="shared" si="89"/>
        <v>87</v>
      </c>
      <c r="S94" s="122">
        <f t="shared" si="90"/>
        <v>0.01</v>
      </c>
      <c r="T94" s="126">
        <f t="shared" si="91"/>
        <v>100</v>
      </c>
      <c r="U94" s="127">
        <f t="shared" si="92"/>
        <v>0.01</v>
      </c>
      <c r="V94" s="366"/>
      <c r="W94" s="348">
        <f t="shared" si="93"/>
        <v>3.5206568615175399E+24</v>
      </c>
      <c r="X94" s="349">
        <f t="shared" si="94"/>
        <v>3.9294341035834797E+25</v>
      </c>
      <c r="Y94" s="343"/>
      <c r="Z94" s="352">
        <f t="shared" si="95"/>
        <v>-3.9294341035834797E+25</v>
      </c>
      <c r="AA94" s="353">
        <f t="shared" si="96"/>
        <v>2.0572953421903E+21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</v>
      </c>
      <c r="AG94" s="351">
        <f t="shared" si="101"/>
        <v>1.8432758437264599E+20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13</v>
      </c>
      <c r="D95" s="76"/>
      <c r="E95" s="107">
        <f t="shared" si="80"/>
        <v>0</v>
      </c>
      <c r="F95" s="105">
        <f t="shared" si="81"/>
        <v>100</v>
      </c>
      <c r="G95" s="100">
        <f t="shared" si="82"/>
        <v>7500</v>
      </c>
      <c r="H95" s="11"/>
      <c r="I95" s="7">
        <f t="shared" si="83"/>
        <v>2.15</v>
      </c>
      <c r="J95" s="110">
        <f t="shared" si="84"/>
        <v>3.8246319580060202E+22</v>
      </c>
      <c r="K95" s="8">
        <f t="shared" si="85"/>
        <v>7.1503988780112561E+22</v>
      </c>
      <c r="L95" s="153"/>
      <c r="M95" s="157">
        <f t="shared" si="86"/>
        <v>1.1498556435729899E+25</v>
      </c>
      <c r="N95" s="300">
        <f t="shared" si="75"/>
        <v>6.0201866155653923E+20</v>
      </c>
      <c r="O95" s="155">
        <f t="shared" si="87"/>
        <v>8.84504341209993E+23</v>
      </c>
      <c r="P95" s="203">
        <f t="shared" si="88"/>
        <v>7.6913420974782104E+25</v>
      </c>
      <c r="Q95" s="216">
        <f t="shared" si="76"/>
        <v>4.0268806793079638E+21</v>
      </c>
      <c r="R95" s="119">
        <f t="shared" si="89"/>
        <v>87</v>
      </c>
      <c r="S95" s="120">
        <f t="shared" si="90"/>
        <v>0.01</v>
      </c>
      <c r="T95" s="124">
        <f t="shared" si="91"/>
        <v>100</v>
      </c>
      <c r="U95" s="125">
        <f t="shared" si="92"/>
        <v>0.01</v>
      </c>
      <c r="V95" s="366"/>
      <c r="W95" s="339">
        <f t="shared" si="93"/>
        <v>7.5694122522627196E+24</v>
      </c>
      <c r="X95" s="340">
        <f t="shared" si="94"/>
        <v>8.4482833227044797E+25</v>
      </c>
      <c r="Y95" s="343"/>
      <c r="Z95" s="344">
        <f t="shared" si="95"/>
        <v>-8.4482833227044797E+25</v>
      </c>
      <c r="AA95" s="345">
        <f t="shared" si="96"/>
        <v>4.4231849857091502E+21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</v>
      </c>
      <c r="AG95" s="342">
        <f t="shared" si="101"/>
        <v>3.9630430640118897E+20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13</v>
      </c>
      <c r="D96" s="76"/>
      <c r="E96" s="107">
        <f t="shared" si="80"/>
        <v>0</v>
      </c>
      <c r="F96" s="105">
        <f t="shared" si="81"/>
        <v>100</v>
      </c>
      <c r="G96" s="100">
        <f t="shared" si="82"/>
        <v>7600</v>
      </c>
      <c r="H96" s="11"/>
      <c r="I96" s="7">
        <f t="shared" si="83"/>
        <v>2.15</v>
      </c>
      <c r="J96" s="110">
        <f t="shared" si="84"/>
        <v>8.2229587097129396E+22</v>
      </c>
      <c r="K96" s="8">
        <f t="shared" si="85"/>
        <v>1.5373357587724196E+23</v>
      </c>
      <c r="L96" s="153"/>
      <c r="M96" s="157">
        <f t="shared" si="86"/>
        <v>2.47218963368192E+25</v>
      </c>
      <c r="N96" s="300">
        <f t="shared" si="75"/>
        <v>1.2943401223465549E+21</v>
      </c>
      <c r="O96" s="155">
        <f t="shared" si="87"/>
        <v>1.9016843336014801E+24</v>
      </c>
      <c r="P96" s="203">
        <f t="shared" si="88"/>
        <v>1.65363855095781E+26</v>
      </c>
      <c r="Q96" s="216">
        <f t="shared" si="76"/>
        <v>8.6577934605120942E+21</v>
      </c>
      <c r="R96" s="119">
        <f t="shared" si="89"/>
        <v>87</v>
      </c>
      <c r="S96" s="120">
        <f t="shared" si="90"/>
        <v>0.01</v>
      </c>
      <c r="T96" s="124">
        <f t="shared" si="91"/>
        <v>100</v>
      </c>
      <c r="U96" s="125">
        <f t="shared" si="92"/>
        <v>0.01</v>
      </c>
      <c r="V96" s="366"/>
      <c r="W96" s="339">
        <f t="shared" si="93"/>
        <v>1.62742363423648E+25</v>
      </c>
      <c r="X96" s="340">
        <f t="shared" si="94"/>
        <v>1.81638091438146E+26</v>
      </c>
      <c r="Y96" s="343"/>
      <c r="Z96" s="344">
        <f t="shared" si="95"/>
        <v>-1.81638091438146E+26</v>
      </c>
      <c r="AA96" s="345">
        <f t="shared" si="96"/>
        <v>9.509847719274661E+21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</v>
      </c>
      <c r="AG96" s="342">
        <f t="shared" si="101"/>
        <v>8.5205425876255506E+20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13</v>
      </c>
      <c r="D97" s="76"/>
      <c r="E97" s="107">
        <f t="shared" si="80"/>
        <v>0</v>
      </c>
      <c r="F97" s="105">
        <f t="shared" si="81"/>
        <v>100</v>
      </c>
      <c r="G97" s="100">
        <f t="shared" si="82"/>
        <v>7700</v>
      </c>
      <c r="H97" s="11"/>
      <c r="I97" s="7">
        <f t="shared" si="83"/>
        <v>2.15</v>
      </c>
      <c r="J97" s="110">
        <f t="shared" si="84"/>
        <v>1.7679361225882799E+23</v>
      </c>
      <c r="K97" s="8">
        <f t="shared" si="85"/>
        <v>3.3052718813606995E+23</v>
      </c>
      <c r="L97" s="153"/>
      <c r="M97" s="157">
        <f t="shared" si="86"/>
        <v>5.3152077124161501E+25</v>
      </c>
      <c r="N97" s="300">
        <f t="shared" si="75"/>
        <v>2.7828312630451047E+21</v>
      </c>
      <c r="O97" s="155">
        <f t="shared" si="87"/>
        <v>4.0886213172431901E+24</v>
      </c>
      <c r="P97" s="203">
        <f t="shared" si="88"/>
        <v>3.5553228845592897E+26</v>
      </c>
      <c r="Q97" s="216">
        <f t="shared" si="76"/>
        <v>1.8614255940100992E+22</v>
      </c>
      <c r="R97" s="119">
        <f t="shared" si="89"/>
        <v>87</v>
      </c>
      <c r="S97" s="120">
        <f t="shared" si="90"/>
        <v>0.01</v>
      </c>
      <c r="T97" s="124">
        <f t="shared" si="91"/>
        <v>100</v>
      </c>
      <c r="U97" s="125">
        <f t="shared" si="92"/>
        <v>0.01</v>
      </c>
      <c r="V97" s="366"/>
      <c r="W97" s="339">
        <f t="shared" si="93"/>
        <v>3.4989608136084398E+25</v>
      </c>
      <c r="X97" s="340">
        <f t="shared" si="94"/>
        <v>3.90521896592013E+26</v>
      </c>
      <c r="Y97" s="343"/>
      <c r="Z97" s="344">
        <f t="shared" si="95"/>
        <v>-3.90521896592013E+26</v>
      </c>
      <c r="AA97" s="345">
        <f t="shared" si="96"/>
        <v>2.0446172596440501E+22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</v>
      </c>
      <c r="AG97" s="342">
        <f t="shared" si="101"/>
        <v>1.8319166563394999E+21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13</v>
      </c>
      <c r="D98" s="76"/>
      <c r="E98" s="107">
        <f t="shared" si="80"/>
        <v>0</v>
      </c>
      <c r="F98" s="105">
        <f t="shared" si="81"/>
        <v>100</v>
      </c>
      <c r="G98" s="100">
        <f t="shared" si="82"/>
        <v>7800</v>
      </c>
      <c r="H98" s="11"/>
      <c r="I98" s="7">
        <f t="shared" si="83"/>
        <v>2.15</v>
      </c>
      <c r="J98" s="110">
        <f t="shared" si="84"/>
        <v>3.8010626635648002E+23</v>
      </c>
      <c r="K98" s="8">
        <f t="shared" si="85"/>
        <v>7.1063345449254997E+23</v>
      </c>
      <c r="L98" s="153"/>
      <c r="M98" s="157">
        <f t="shared" si="86"/>
        <v>1.14276965816947E+26</v>
      </c>
      <c r="N98" s="300">
        <f t="shared" si="75"/>
        <v>5.9830872155469633E+21</v>
      </c>
      <c r="O98" s="155">
        <f t="shared" si="87"/>
        <v>8.7905358320728399E+24</v>
      </c>
      <c r="P98" s="203">
        <f t="shared" si="88"/>
        <v>7.6439442018024794E+26</v>
      </c>
      <c r="Q98" s="216">
        <f t="shared" si="76"/>
        <v>4.0020650271217172E+22</v>
      </c>
      <c r="R98" s="119">
        <f t="shared" si="89"/>
        <v>87</v>
      </c>
      <c r="S98" s="120">
        <f t="shared" si="90"/>
        <v>0.01</v>
      </c>
      <c r="T98" s="124">
        <f t="shared" si="91"/>
        <v>100</v>
      </c>
      <c r="U98" s="125">
        <f t="shared" si="92"/>
        <v>0.01</v>
      </c>
      <c r="V98" s="366"/>
      <c r="W98" s="339">
        <f t="shared" si="93"/>
        <v>7.5227657492581299E+25</v>
      </c>
      <c r="X98" s="340">
        <f t="shared" si="94"/>
        <v>8.39622077672829E+26</v>
      </c>
      <c r="Y98" s="343"/>
      <c r="Z98" s="344">
        <f t="shared" si="95"/>
        <v>-8.39622077672829E+26</v>
      </c>
      <c r="AA98" s="345">
        <f t="shared" si="96"/>
        <v>4.3959271082347104E+22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</v>
      </c>
      <c r="AG98" s="342">
        <f t="shared" si="101"/>
        <v>3.9386208111299102E+21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13</v>
      </c>
      <c r="D99" s="9"/>
      <c r="E99" s="108">
        <f t="shared" si="80"/>
        <v>0</v>
      </c>
      <c r="F99" s="101">
        <f t="shared" si="81"/>
        <v>100</v>
      </c>
      <c r="G99" s="102">
        <f t="shared" si="82"/>
        <v>7900</v>
      </c>
      <c r="H99" s="9"/>
      <c r="I99" s="13">
        <f t="shared" si="83"/>
        <v>2.15</v>
      </c>
      <c r="J99" s="14">
        <f t="shared" si="84"/>
        <v>8.1722847266643196E+23</v>
      </c>
      <c r="K99" s="15">
        <f t="shared" si="85"/>
        <v>1.5278619271589819E+24</v>
      </c>
      <c r="L99" s="153"/>
      <c r="M99" s="158">
        <f t="shared" si="86"/>
        <v>2.4569547650643599E+26</v>
      </c>
      <c r="N99" s="301">
        <f t="shared" si="75"/>
        <v>1.2863637513425968E+22</v>
      </c>
      <c r="O99" s="156">
        <f t="shared" si="87"/>
        <v>1.8899652038956599E+25</v>
      </c>
      <c r="P99" s="204">
        <f t="shared" si="88"/>
        <v>1.6434480033875301E+27</v>
      </c>
      <c r="Q99" s="215">
        <f t="shared" si="76"/>
        <v>8.6044398083116752E+22</v>
      </c>
      <c r="R99" s="121">
        <f t="shared" si="89"/>
        <v>87</v>
      </c>
      <c r="S99" s="122">
        <f t="shared" si="90"/>
        <v>0.01</v>
      </c>
      <c r="T99" s="126">
        <f t="shared" si="91"/>
        <v>100</v>
      </c>
      <c r="U99" s="127">
        <f t="shared" si="92"/>
        <v>0.01</v>
      </c>
      <c r="V99" s="366"/>
      <c r="W99" s="348">
        <f t="shared" si="93"/>
        <v>1.6173946360905E+26</v>
      </c>
      <c r="X99" s="349">
        <f t="shared" si="94"/>
        <v>1.80518746699658E+27</v>
      </c>
      <c r="Y99" s="343"/>
      <c r="Z99" s="352">
        <f t="shared" si="95"/>
        <v>-1.80518746699658E+27</v>
      </c>
      <c r="AA99" s="353">
        <f t="shared" si="96"/>
        <v>9.4512432827046105E+22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</v>
      </c>
      <c r="AG99" s="351">
        <f t="shared" si="101"/>
        <v>8.4680347439293205E+21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13</v>
      </c>
      <c r="D100" s="76"/>
      <c r="E100" s="107">
        <f t="shared" si="80"/>
        <v>0</v>
      </c>
      <c r="F100" s="105">
        <f t="shared" si="81"/>
        <v>100</v>
      </c>
      <c r="G100" s="100">
        <f t="shared" si="82"/>
        <v>8000</v>
      </c>
      <c r="H100" s="11"/>
      <c r="I100" s="7">
        <f t="shared" si="83"/>
        <v>2.15</v>
      </c>
      <c r="J100" s="110">
        <f t="shared" si="84"/>
        <v>1.7570412162328301E+24</v>
      </c>
      <c r="K100" s="8">
        <f t="shared" si="85"/>
        <v>3.2849031433918123E+24</v>
      </c>
      <c r="L100" s="153"/>
      <c r="M100" s="157">
        <f t="shared" si="86"/>
        <v>5.2824527448883701E+26</v>
      </c>
      <c r="N100" s="300">
        <f t="shared" si="75"/>
        <v>2.7656820653865814E+22</v>
      </c>
      <c r="O100" s="155">
        <f t="shared" si="87"/>
        <v>4.0634251883756696E+25</v>
      </c>
      <c r="P100" s="203">
        <f t="shared" si="88"/>
        <v>3.5334132072831903E+27</v>
      </c>
      <c r="Q100" s="216">
        <f t="shared" si="76"/>
        <v>1.8499545587870106E+23</v>
      </c>
      <c r="R100" s="119">
        <f t="shared" si="89"/>
        <v>87</v>
      </c>
      <c r="S100" s="120">
        <f t="shared" si="90"/>
        <v>0.01</v>
      </c>
      <c r="T100" s="124">
        <f t="shared" si="91"/>
        <v>100</v>
      </c>
      <c r="U100" s="125">
        <f t="shared" si="92"/>
        <v>0.01</v>
      </c>
      <c r="V100" s="366"/>
      <c r="W100" s="339">
        <f t="shared" si="93"/>
        <v>3.4773984675945702E+26</v>
      </c>
      <c r="X100" s="340">
        <f t="shared" si="94"/>
        <v>3.8811530540426499E+27</v>
      </c>
      <c r="Y100" s="343"/>
      <c r="Z100" s="344">
        <f t="shared" si="95"/>
        <v>-3.8811530540426499E+27</v>
      </c>
      <c r="AA100" s="345">
        <f t="shared" si="96"/>
        <v>2.03201730578149E+23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</v>
      </c>
      <c r="AG100" s="342">
        <f t="shared" si="101"/>
        <v>1.8206274699448E+22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13</v>
      </c>
      <c r="D101" s="76"/>
      <c r="E101" s="107">
        <f t="shared" si="80"/>
        <v>0</v>
      </c>
      <c r="F101" s="105">
        <f t="shared" si="81"/>
        <v>100</v>
      </c>
      <c r="G101" s="100">
        <f t="shared" si="82"/>
        <v>8100</v>
      </c>
      <c r="H101" s="11"/>
      <c r="I101" s="7">
        <f t="shared" si="83"/>
        <v>2.15</v>
      </c>
      <c r="J101" s="110">
        <f t="shared" si="84"/>
        <v>3.7776386149005802E+24</v>
      </c>
      <c r="K101" s="8">
        <f t="shared" si="85"/>
        <v>7.062541758292393E+24</v>
      </c>
      <c r="L101" s="153"/>
      <c r="M101" s="157">
        <f t="shared" si="86"/>
        <v>1.135727340151E+27</v>
      </c>
      <c r="N101" s="300">
        <f t="shared" si="75"/>
        <v>5.946216440581152E+22</v>
      </c>
      <c r="O101" s="155">
        <f t="shared" si="87"/>
        <v>8.7363641550076895E+25</v>
      </c>
      <c r="P101" s="203">
        <f t="shared" si="88"/>
        <v>7.5968383956588595E+27</v>
      </c>
      <c r="Q101" s="216">
        <f t="shared" si="76"/>
        <v>3.9774023013920731E+23</v>
      </c>
      <c r="R101" s="119">
        <f t="shared" si="89"/>
        <v>87</v>
      </c>
      <c r="S101" s="120">
        <f t="shared" si="90"/>
        <v>0.01</v>
      </c>
      <c r="T101" s="124">
        <f t="shared" si="91"/>
        <v>100</v>
      </c>
      <c r="U101" s="125">
        <f t="shared" si="92"/>
        <v>0.01</v>
      </c>
      <c r="V101" s="366"/>
      <c r="W101" s="339">
        <f t="shared" si="93"/>
        <v>7.4764067053283295E+26</v>
      </c>
      <c r="X101" s="340">
        <f t="shared" si="94"/>
        <v>8.3444790661916902E+27</v>
      </c>
      <c r="Y101" s="343"/>
      <c r="Z101" s="344">
        <f t="shared" si="95"/>
        <v>-8.3444790661916902E+27</v>
      </c>
      <c r="AA101" s="345">
        <f t="shared" si="96"/>
        <v>4.3688372074302E+23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</v>
      </c>
      <c r="AG101" s="342">
        <f t="shared" si="101"/>
        <v>3.91434906038132E+22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13</v>
      </c>
      <c r="D102" s="76"/>
      <c r="E102" s="107">
        <f t="shared" si="80"/>
        <v>0</v>
      </c>
      <c r="F102" s="105">
        <f t="shared" si="81"/>
        <v>100</v>
      </c>
      <c r="G102" s="100">
        <f t="shared" si="82"/>
        <v>8200</v>
      </c>
      <c r="H102" s="11"/>
      <c r="I102" s="7">
        <f t="shared" si="83"/>
        <v>2.15</v>
      </c>
      <c r="J102" s="110">
        <f t="shared" si="84"/>
        <v>8.1219230220362498E+24</v>
      </c>
      <c r="K102" s="8">
        <f t="shared" si="85"/>
        <v>1.5184464780328643E+25</v>
      </c>
      <c r="L102" s="153"/>
      <c r="M102" s="157">
        <f t="shared" si="86"/>
        <v>2.44181378132465E+27</v>
      </c>
      <c r="N102" s="300">
        <f t="shared" si="75"/>
        <v>1.2784365347249477E+23</v>
      </c>
      <c r="O102" s="155">
        <f t="shared" si="87"/>
        <v>1.8783182933266501E+26</v>
      </c>
      <c r="P102" s="203">
        <f t="shared" si="88"/>
        <v>1.6333202550666501E+28</v>
      </c>
      <c r="Q102" s="216">
        <f t="shared" si="76"/>
        <v>8.5514149479929325E+23</v>
      </c>
      <c r="R102" s="119">
        <f t="shared" si="89"/>
        <v>87</v>
      </c>
      <c r="S102" s="120">
        <f t="shared" si="90"/>
        <v>0.01</v>
      </c>
      <c r="T102" s="124">
        <f t="shared" si="91"/>
        <v>100</v>
      </c>
      <c r="U102" s="125">
        <f t="shared" si="92"/>
        <v>0.01</v>
      </c>
      <c r="V102" s="366"/>
      <c r="W102" s="339">
        <f t="shared" si="93"/>
        <v>1.6074274416455901E+27</v>
      </c>
      <c r="X102" s="340">
        <f t="shared" si="94"/>
        <v>1.7940629992312101E+28</v>
      </c>
      <c r="Y102" s="343"/>
      <c r="Z102" s="344">
        <f t="shared" si="95"/>
        <v>-1.7940629992312101E+28</v>
      </c>
      <c r="AA102" s="345">
        <f t="shared" si="96"/>
        <v>9.3929999959749194E+23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</v>
      </c>
      <c r="AG102" s="342">
        <f t="shared" si="101"/>
        <v>8.4158504798198398E+22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13</v>
      </c>
      <c r="D103" s="76"/>
      <c r="E103" s="107">
        <f t="shared" si="80"/>
        <v>0</v>
      </c>
      <c r="F103" s="105">
        <f t="shared" si="81"/>
        <v>100</v>
      </c>
      <c r="G103" s="100">
        <f t="shared" si="82"/>
        <v>8300</v>
      </c>
      <c r="H103" s="11"/>
      <c r="I103" s="7">
        <f t="shared" si="83"/>
        <v>2.15</v>
      </c>
      <c r="J103" s="110">
        <f t="shared" si="84"/>
        <v>1.7462134497377899E+25</v>
      </c>
      <c r="K103" s="8">
        <f t="shared" si="85"/>
        <v>3.2646599277706544E+25</v>
      </c>
      <c r="L103" s="153"/>
      <c r="M103" s="157">
        <f t="shared" si="86"/>
        <v>5.2498996298479801E+27</v>
      </c>
      <c r="N103" s="300">
        <f t="shared" si="75"/>
        <v>2.7486385496586282E+23</v>
      </c>
      <c r="O103" s="155">
        <f t="shared" si="87"/>
        <v>4.0383843306522897E+26</v>
      </c>
      <c r="P103" s="203">
        <f t="shared" si="88"/>
        <v>3.5116385483933002E+28</v>
      </c>
      <c r="Q103" s="216">
        <f t="shared" si="76"/>
        <v>1.8385542138184818E+24</v>
      </c>
      <c r="R103" s="119">
        <f t="shared" si="89"/>
        <v>87</v>
      </c>
      <c r="S103" s="120">
        <f t="shared" si="90"/>
        <v>0.01</v>
      </c>
      <c r="T103" s="124">
        <f t="shared" si="91"/>
        <v>100</v>
      </c>
      <c r="U103" s="125">
        <f t="shared" si="92"/>
        <v>0.01</v>
      </c>
      <c r="V103" s="366"/>
      <c r="W103" s="339">
        <f t="shared" si="93"/>
        <v>3.4559689995380099E+27</v>
      </c>
      <c r="X103" s="340">
        <f t="shared" si="94"/>
        <v>3.8572354483470999E+28</v>
      </c>
      <c r="Y103" s="343"/>
      <c r="Z103" s="344">
        <f t="shared" si="95"/>
        <v>-3.8572354483470999E+28</v>
      </c>
      <c r="AA103" s="345">
        <f t="shared" si="96"/>
        <v>2.01949499913461E+24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</v>
      </c>
      <c r="AG103" s="342">
        <f t="shared" si="101"/>
        <v>1.8094078531612599E+23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13</v>
      </c>
      <c r="D104" s="9"/>
      <c r="E104" s="108">
        <f t="shared" si="80"/>
        <v>0</v>
      </c>
      <c r="F104" s="101">
        <f t="shared" si="81"/>
        <v>100</v>
      </c>
      <c r="G104" s="102">
        <f t="shared" si="82"/>
        <v>8400</v>
      </c>
      <c r="H104" s="9"/>
      <c r="I104" s="13">
        <f t="shared" si="83"/>
        <v>2.15</v>
      </c>
      <c r="J104" s="14">
        <f t="shared" si="84"/>
        <v>3.7543589169362498E+25</v>
      </c>
      <c r="K104" s="15">
        <f t="shared" si="85"/>
        <v>7.0190188447069038E+25</v>
      </c>
      <c r="L104" s="153"/>
      <c r="M104" s="158">
        <f t="shared" si="86"/>
        <v>1.12872842041732E+28</v>
      </c>
      <c r="N104" s="301">
        <f t="shared" si="75"/>
        <v>5.909572881766073E+23</v>
      </c>
      <c r="O104" s="156">
        <f t="shared" si="87"/>
        <v>8.6825263109024304E+26</v>
      </c>
      <c r="P104" s="204">
        <f t="shared" si="88"/>
        <v>7.5500228790455896E+28</v>
      </c>
      <c r="Q104" s="215">
        <f t="shared" si="76"/>
        <v>3.9528915597097329E+24</v>
      </c>
      <c r="R104" s="121">
        <f t="shared" si="89"/>
        <v>87</v>
      </c>
      <c r="S104" s="122">
        <f t="shared" si="90"/>
        <v>0.01</v>
      </c>
      <c r="T104" s="126">
        <f t="shared" si="91"/>
        <v>100</v>
      </c>
      <c r="U104" s="127">
        <f t="shared" si="92"/>
        <v>0.01</v>
      </c>
      <c r="V104" s="366"/>
      <c r="W104" s="348">
        <f t="shared" si="93"/>
        <v>7.43033334900673E+27</v>
      </c>
      <c r="X104" s="349">
        <f t="shared" si="94"/>
        <v>8.2930562139462592E+28</v>
      </c>
      <c r="Y104" s="343"/>
      <c r="Z104" s="352">
        <f t="shared" si="95"/>
        <v>-8.2930562139462592E+28</v>
      </c>
      <c r="AA104" s="353">
        <f t="shared" si="96"/>
        <v>4.3419142481393998E+24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</v>
      </c>
      <c r="AG104" s="351">
        <f t="shared" si="101"/>
        <v>3.89022688429672E+23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13</v>
      </c>
      <c r="D105" s="76"/>
      <c r="E105" s="107">
        <f t="shared" si="80"/>
        <v>0</v>
      </c>
      <c r="F105" s="105">
        <f t="shared" si="81"/>
        <v>100</v>
      </c>
      <c r="G105" s="100">
        <f t="shared" si="82"/>
        <v>8500</v>
      </c>
      <c r="H105" s="11"/>
      <c r="I105" s="7">
        <f t="shared" si="83"/>
        <v>2.15</v>
      </c>
      <c r="J105" s="110">
        <f t="shared" si="84"/>
        <v>8.0718716714129397E+25</v>
      </c>
      <c r="K105" s="8">
        <f t="shared" si="85"/>
        <v>1.5090890516119843E+26</v>
      </c>
      <c r="L105" s="153"/>
      <c r="M105" s="157">
        <f t="shared" si="86"/>
        <v>2.4267661038972298E+28</v>
      </c>
      <c r="N105" s="300">
        <f t="shared" si="75"/>
        <v>1.2705581695797014E+24</v>
      </c>
      <c r="O105" s="155">
        <f t="shared" si="87"/>
        <v>1.8667431568440199E+27</v>
      </c>
      <c r="P105" s="203">
        <f t="shared" si="88"/>
        <v>1.6232549189948E+29</v>
      </c>
      <c r="Q105" s="216">
        <f t="shared" si="76"/>
        <v>8.4987168533759157E+24</v>
      </c>
      <c r="R105" s="119">
        <f t="shared" si="89"/>
        <v>87</v>
      </c>
      <c r="S105" s="120">
        <f t="shared" si="90"/>
        <v>0.01</v>
      </c>
      <c r="T105" s="124">
        <f t="shared" si="91"/>
        <v>100</v>
      </c>
      <c r="U105" s="125">
        <f t="shared" si="92"/>
        <v>0.01</v>
      </c>
      <c r="V105" s="366"/>
      <c r="W105" s="339">
        <f t="shared" si="93"/>
        <v>1.59752167003645E+28</v>
      </c>
      <c r="X105" s="340">
        <f t="shared" si="94"/>
        <v>1.78300708599844E+29</v>
      </c>
      <c r="Y105" s="343"/>
      <c r="Z105" s="344">
        <f t="shared" si="95"/>
        <v>-1.78300708599844E+29</v>
      </c>
      <c r="AA105" s="345">
        <f t="shared" si="96"/>
        <v>9.33511563349969E+24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</v>
      </c>
      <c r="AG105" s="342">
        <f t="shared" si="101"/>
        <v>8.3639878012379604E+23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13</v>
      </c>
      <c r="D106" s="76"/>
      <c r="E106" s="107">
        <f t="shared" si="80"/>
        <v>0</v>
      </c>
      <c r="F106" s="105">
        <f t="shared" si="81"/>
        <v>100</v>
      </c>
      <c r="G106" s="100">
        <f t="shared" si="82"/>
        <v>8600</v>
      </c>
      <c r="H106" s="11"/>
      <c r="I106" s="7">
        <f t="shared" si="83"/>
        <v>2.15</v>
      </c>
      <c r="J106" s="110">
        <f t="shared" si="84"/>
        <v>1.73545240935378E+26</v>
      </c>
      <c r="K106" s="8">
        <f t="shared" si="85"/>
        <v>3.2445414609657644E+26</v>
      </c>
      <c r="L106" s="153"/>
      <c r="M106" s="157">
        <f t="shared" si="86"/>
        <v>5.2175471233790396E+28</v>
      </c>
      <c r="N106" s="300">
        <f t="shared" si="75"/>
        <v>2.7317000645963557E+24</v>
      </c>
      <c r="O106" s="155">
        <f t="shared" si="87"/>
        <v>4.01349778721465E+27</v>
      </c>
      <c r="P106" s="203">
        <f t="shared" si="88"/>
        <v>3.4899980758388203E+29</v>
      </c>
      <c r="Q106" s="216">
        <f t="shared" si="76"/>
        <v>1.8272241234758223E+25</v>
      </c>
      <c r="R106" s="119">
        <f t="shared" si="89"/>
        <v>87</v>
      </c>
      <c r="S106" s="120">
        <f t="shared" si="90"/>
        <v>0.01</v>
      </c>
      <c r="T106" s="124">
        <f t="shared" si="91"/>
        <v>100</v>
      </c>
      <c r="U106" s="125">
        <f t="shared" si="92"/>
        <v>0.01</v>
      </c>
      <c r="V106" s="366"/>
      <c r="W106" s="339">
        <f t="shared" si="93"/>
        <v>3.4346715905783602E+28</v>
      </c>
      <c r="X106" s="340">
        <f t="shared" si="94"/>
        <v>3.8334652348966602E+29</v>
      </c>
      <c r="Y106" s="343"/>
      <c r="Z106" s="344">
        <f t="shared" si="95"/>
        <v>-3.8334652348966602E+29</v>
      </c>
      <c r="AA106" s="345">
        <f t="shared" si="96"/>
        <v>2.00704986120244E+25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</v>
      </c>
      <c r="AG106" s="342">
        <f t="shared" si="101"/>
        <v>1.79825737726616E+24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13</v>
      </c>
      <c r="D107" s="76"/>
      <c r="E107" s="107">
        <f t="shared" si="80"/>
        <v>0</v>
      </c>
      <c r="F107" s="105">
        <f t="shared" si="81"/>
        <v>100</v>
      </c>
      <c r="G107" s="100">
        <f t="shared" si="82"/>
        <v>8700</v>
      </c>
      <c r="H107" s="11"/>
      <c r="I107" s="7">
        <f t="shared" si="83"/>
        <v>2.15</v>
      </c>
      <c r="J107" s="110">
        <f t="shared" si="84"/>
        <v>3.7312226801106303E+26</v>
      </c>
      <c r="K107" s="8">
        <f t="shared" si="85"/>
        <v>6.9757641410763947E+26</v>
      </c>
      <c r="L107" s="153"/>
      <c r="M107" s="157">
        <f t="shared" si="86"/>
        <v>1.12177263152649E+29</v>
      </c>
      <c r="N107" s="300">
        <f t="shared" si="75"/>
        <v>5.8731551388821465E+24</v>
      </c>
      <c r="O107" s="155">
        <f t="shared" si="87"/>
        <v>8.6290202425114895E+27</v>
      </c>
      <c r="P107" s="203">
        <f t="shared" si="88"/>
        <v>7.5034958630534705E+29</v>
      </c>
      <c r="Q107" s="216">
        <f t="shared" si="76"/>
        <v>3.9285318654730216E+25</v>
      </c>
      <c r="R107" s="119">
        <f t="shared" si="89"/>
        <v>87</v>
      </c>
      <c r="S107" s="120">
        <f t="shared" si="90"/>
        <v>0.01</v>
      </c>
      <c r="T107" s="124">
        <f t="shared" si="91"/>
        <v>100</v>
      </c>
      <c r="U107" s="125">
        <f t="shared" si="92"/>
        <v>0.01</v>
      </c>
      <c r="V107" s="366"/>
      <c r="W107" s="339">
        <f t="shared" si="93"/>
        <v>7.3845439197434698E+28</v>
      </c>
      <c r="X107" s="340">
        <f t="shared" si="94"/>
        <v>8.2419502550278205E+29</v>
      </c>
      <c r="Y107" s="343"/>
      <c r="Z107" s="344">
        <f t="shared" si="95"/>
        <v>-8.2419502550278205E+29</v>
      </c>
      <c r="AA107" s="345">
        <f t="shared" si="96"/>
        <v>4.3151572015852499E+25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</v>
      </c>
      <c r="AG107" s="342">
        <f t="shared" si="101"/>
        <v>3.86625336112224E+24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13</v>
      </c>
      <c r="D108" s="76"/>
      <c r="E108" s="107">
        <f t="shared" si="80"/>
        <v>0</v>
      </c>
      <c r="F108" s="105">
        <f t="shared" si="81"/>
        <v>100</v>
      </c>
      <c r="G108" s="100">
        <f t="shared" si="82"/>
        <v>8800</v>
      </c>
      <c r="H108" s="11"/>
      <c r="I108" s="7">
        <f t="shared" si="83"/>
        <v>2.15</v>
      </c>
      <c r="J108" s="110">
        <f t="shared" si="84"/>
        <v>8.0221287622378505E+26</v>
      </c>
      <c r="K108" s="8">
        <f t="shared" si="85"/>
        <v>1.4997892903314244E+27</v>
      </c>
      <c r="L108" s="153"/>
      <c r="M108" s="157">
        <f t="shared" si="86"/>
        <v>2.41181115778196E+29</v>
      </c>
      <c r="N108" s="300">
        <f t="shared" si="75"/>
        <v>1.262728354859665E+25</v>
      </c>
      <c r="O108" s="155">
        <f t="shared" si="87"/>
        <v>1.85523935213997E+28</v>
      </c>
      <c r="P108" s="203">
        <f t="shared" si="88"/>
        <v>1.6132516105565E+30</v>
      </c>
      <c r="Q108" s="216">
        <f t="shared" si="76"/>
        <v>8.4463435107670158E+25</v>
      </c>
      <c r="R108" s="119">
        <f t="shared" si="89"/>
        <v>87</v>
      </c>
      <c r="S108" s="120">
        <f t="shared" si="90"/>
        <v>0.01</v>
      </c>
      <c r="T108" s="124">
        <f t="shared" si="91"/>
        <v>100</v>
      </c>
      <c r="U108" s="125">
        <f t="shared" si="92"/>
        <v>0.01</v>
      </c>
      <c r="V108" s="366"/>
      <c r="W108" s="339">
        <f t="shared" si="93"/>
        <v>1.5876769427448501E+29</v>
      </c>
      <c r="X108" s="340">
        <f t="shared" si="94"/>
        <v>1.7720193048309901E+30</v>
      </c>
      <c r="Y108" s="343"/>
      <c r="Z108" s="344">
        <f t="shared" si="95"/>
        <v>-1.7720193048309901E+30</v>
      </c>
      <c r="AA108" s="345">
        <f t="shared" si="96"/>
        <v>9.2775879834083308E+25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</v>
      </c>
      <c r="AG108" s="342">
        <f t="shared" si="101"/>
        <v>8.3124447264128303E+24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13</v>
      </c>
      <c r="D109" s="9"/>
      <c r="E109" s="108">
        <f t="shared" si="80"/>
        <v>0</v>
      </c>
      <c r="F109" s="101">
        <f t="shared" si="81"/>
        <v>100</v>
      </c>
      <c r="G109" s="102">
        <f t="shared" si="82"/>
        <v>8900</v>
      </c>
      <c r="H109" s="9"/>
      <c r="I109" s="13">
        <f t="shared" si="83"/>
        <v>2.15</v>
      </c>
      <c r="J109" s="14">
        <f t="shared" si="84"/>
        <v>1.7247576838811399E+27</v>
      </c>
      <c r="K109" s="15">
        <f t="shared" si="85"/>
        <v>3.224546974212564E+27</v>
      </c>
      <c r="L109" s="153"/>
      <c r="M109" s="158">
        <f t="shared" si="86"/>
        <v>5.1853939892312199E+29</v>
      </c>
      <c r="N109" s="301">
        <f t="shared" si="75"/>
        <v>2.7148659629482825E+25</v>
      </c>
      <c r="O109" s="156">
        <f t="shared" si="87"/>
        <v>3.9887646071009401E+28</v>
      </c>
      <c r="P109" s="204">
        <f t="shared" si="88"/>
        <v>3.4684909626964697E+30</v>
      </c>
      <c r="Q109" s="215">
        <f t="shared" si="76"/>
        <v>1.8159638548149056E+26</v>
      </c>
      <c r="R109" s="121">
        <f t="shared" si="89"/>
        <v>87</v>
      </c>
      <c r="S109" s="122">
        <f t="shared" si="90"/>
        <v>0.01</v>
      </c>
      <c r="T109" s="126">
        <f t="shared" si="91"/>
        <v>100</v>
      </c>
      <c r="U109" s="127">
        <f t="shared" si="92"/>
        <v>0.01</v>
      </c>
      <c r="V109" s="366"/>
      <c r="W109" s="348">
        <f t="shared" si="93"/>
        <v>3.4135054269014198E+29</v>
      </c>
      <c r="X109" s="349">
        <f t="shared" si="94"/>
        <v>3.8098415053866101E+30</v>
      </c>
      <c r="Y109" s="343"/>
      <c r="Z109" s="352">
        <f t="shared" si="95"/>
        <v>-3.8098415053866101E+30</v>
      </c>
      <c r="AA109" s="353">
        <f t="shared" si="96"/>
        <v>1.9946814164327801E+26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</v>
      </c>
      <c r="AG109" s="351">
        <f t="shared" si="101"/>
        <v>1.7871756161787499E+25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13</v>
      </c>
      <c r="D110" s="76"/>
      <c r="E110" s="107">
        <f t="shared" si="80"/>
        <v>0</v>
      </c>
      <c r="F110" s="105">
        <f t="shared" si="81"/>
        <v>100</v>
      </c>
      <c r="G110" s="100">
        <f t="shared" si="82"/>
        <v>9000</v>
      </c>
      <c r="H110" s="11"/>
      <c r="I110" s="7">
        <f t="shared" si="83"/>
        <v>2.15</v>
      </c>
      <c r="J110" s="110">
        <f t="shared" si="84"/>
        <v>3.7082290203444501E+27</v>
      </c>
      <c r="K110" s="8">
        <f t="shared" si="85"/>
        <v>6.9327759945570147E+27</v>
      </c>
      <c r="L110" s="153"/>
      <c r="M110" s="157">
        <f t="shared" si="86"/>
        <v>1.11485970768471E+30</v>
      </c>
      <c r="N110" s="300">
        <f t="shared" si="75"/>
        <v>5.836961820338796E+25</v>
      </c>
      <c r="O110" s="155">
        <f t="shared" si="87"/>
        <v>8.5758439052670202E+28</v>
      </c>
      <c r="P110" s="203">
        <f t="shared" si="88"/>
        <v>7.4572555697974105E+30</v>
      </c>
      <c r="Q110" s="216">
        <f t="shared" si="76"/>
        <v>3.9043222878520477E+26</v>
      </c>
      <c r="R110" s="119">
        <f t="shared" si="89"/>
        <v>87</v>
      </c>
      <c r="S110" s="120">
        <f t="shared" si="90"/>
        <v>0.01</v>
      </c>
      <c r="T110" s="124">
        <f t="shared" si="91"/>
        <v>100</v>
      </c>
      <c r="U110" s="125">
        <f t="shared" si="92"/>
        <v>0.01</v>
      </c>
      <c r="V110" s="366"/>
      <c r="W110" s="339">
        <f t="shared" si="93"/>
        <v>7.3390366678380602E+29</v>
      </c>
      <c r="X110" s="340">
        <f t="shared" si="94"/>
        <v>8.1911592365812198E+30</v>
      </c>
      <c r="Y110" s="343"/>
      <c r="Z110" s="344">
        <f t="shared" si="95"/>
        <v>-8.1911592365812198E+30</v>
      </c>
      <c r="AA110" s="345">
        <f t="shared" si="96"/>
        <v>4.28856504533048E+26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</v>
      </c>
      <c r="AG110" s="342">
        <f t="shared" si="101"/>
        <v>3.84242757478432E+25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13</v>
      </c>
      <c r="D111" s="76"/>
      <c r="E111" s="107">
        <f t="shared" si="80"/>
        <v>0</v>
      </c>
      <c r="F111" s="105">
        <f t="shared" si="81"/>
        <v>100</v>
      </c>
      <c r="G111" s="100">
        <f t="shared" si="82"/>
        <v>9100</v>
      </c>
      <c r="H111" s="11"/>
      <c r="I111" s="7">
        <f t="shared" si="83"/>
        <v>2.15</v>
      </c>
      <c r="J111" s="110">
        <f t="shared" si="84"/>
        <v>7.9726923937405699E+27</v>
      </c>
      <c r="K111" s="8">
        <f t="shared" si="85"/>
        <v>1.4905468388297583E+28</v>
      </c>
      <c r="L111" s="153"/>
      <c r="M111" s="157">
        <f t="shared" si="86"/>
        <v>2.3969483715221299E+30</v>
      </c>
      <c r="N111" s="300">
        <f t="shared" si="75"/>
        <v>1.2549467913728428E+26</v>
      </c>
      <c r="O111" s="155">
        <f t="shared" si="87"/>
        <v>1.8438064396324098E+29</v>
      </c>
      <c r="P111" s="203">
        <f t="shared" si="88"/>
        <v>1.60330994750644E+31</v>
      </c>
      <c r="Q111" s="216">
        <f t="shared" si="76"/>
        <v>8.3942929188818841E+26</v>
      </c>
      <c r="R111" s="119">
        <f t="shared" si="89"/>
        <v>87</v>
      </c>
      <c r="S111" s="120">
        <f t="shared" si="90"/>
        <v>0.01</v>
      </c>
      <c r="T111" s="124">
        <f t="shared" si="91"/>
        <v>100</v>
      </c>
      <c r="U111" s="125">
        <f t="shared" si="92"/>
        <v>0.01</v>
      </c>
      <c r="V111" s="366"/>
      <c r="W111" s="339">
        <f t="shared" si="93"/>
        <v>1.5778928835851799E+30</v>
      </c>
      <c r="X111" s="340">
        <f t="shared" si="94"/>
        <v>1.7610992358649599E+31</v>
      </c>
      <c r="Y111" s="343"/>
      <c r="Z111" s="344">
        <f t="shared" si="95"/>
        <v>-1.7610992358649599E+31</v>
      </c>
      <c r="AA111" s="345">
        <f t="shared" si="96"/>
        <v>9.2204148474605197E+26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</v>
      </c>
      <c r="AG111" s="342">
        <f t="shared" si="101"/>
        <v>8.2612192857862803E+25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13</v>
      </c>
      <c r="D112" s="76"/>
      <c r="E112" s="107">
        <f t="shared" si="80"/>
        <v>0</v>
      </c>
      <c r="F112" s="105">
        <f t="shared" si="81"/>
        <v>100</v>
      </c>
      <c r="G112" s="100">
        <f t="shared" si="82"/>
        <v>9200</v>
      </c>
      <c r="H112" s="11"/>
      <c r="I112" s="7">
        <f t="shared" si="83"/>
        <v>2.15</v>
      </c>
      <c r="J112" s="110">
        <f t="shared" si="84"/>
        <v>1.7141288646542199E+28</v>
      </c>
      <c r="K112" s="8">
        <f t="shared" si="85"/>
        <v>3.204675703483978E+28</v>
      </c>
      <c r="L112" s="153"/>
      <c r="M112" s="157">
        <f t="shared" si="86"/>
        <v>5.1534389987725803E+30</v>
      </c>
      <c r="N112" s="300">
        <f t="shared" si="75"/>
        <v>2.6981356014516129E+26</v>
      </c>
      <c r="O112" s="155">
        <f t="shared" si="87"/>
        <v>3.9641838452096799E+29</v>
      </c>
      <c r="P112" s="203">
        <f t="shared" si="88"/>
        <v>3.4471163871388499E+31</v>
      </c>
      <c r="Q112" s="216">
        <f t="shared" si="76"/>
        <v>1.8047729775596073E+27</v>
      </c>
      <c r="R112" s="119">
        <f t="shared" si="89"/>
        <v>87</v>
      </c>
      <c r="S112" s="120">
        <f t="shared" si="90"/>
        <v>0.01</v>
      </c>
      <c r="T112" s="124">
        <f t="shared" si="91"/>
        <v>100</v>
      </c>
      <c r="U112" s="125">
        <f t="shared" si="92"/>
        <v>0.01</v>
      </c>
      <c r="V112" s="366"/>
      <c r="W112" s="339">
        <f t="shared" si="93"/>
        <v>3.3924696997081398E+30</v>
      </c>
      <c r="X112" s="340">
        <f t="shared" si="94"/>
        <v>3.7863633571096601E+31</v>
      </c>
      <c r="Y112" s="343"/>
      <c r="Z112" s="344">
        <f t="shared" si="95"/>
        <v>-3.7863633571096601E+31</v>
      </c>
      <c r="AA112" s="345">
        <f t="shared" si="96"/>
        <v>1.9823891922040101E+27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</v>
      </c>
      <c r="AG112" s="342">
        <f t="shared" si="101"/>
        <v>1.77616214644405E+26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13</v>
      </c>
      <c r="D113" s="76"/>
      <c r="E113" s="107">
        <f t="shared" si="80"/>
        <v>0</v>
      </c>
      <c r="F113" s="105">
        <f t="shared" si="81"/>
        <v>100</v>
      </c>
      <c r="G113" s="100">
        <f t="shared" si="82"/>
        <v>9300</v>
      </c>
      <c r="H113" s="11"/>
      <c r="I113" s="7">
        <f t="shared" si="83"/>
        <v>2.15</v>
      </c>
      <c r="J113" s="110">
        <f t="shared" si="84"/>
        <v>3.6853770590065699E+28</v>
      </c>
      <c r="K113" s="8">
        <f t="shared" si="85"/>
        <v>6.8900527624905483E+28</v>
      </c>
      <c r="L113" s="153"/>
      <c r="M113" s="157">
        <f t="shared" si="86"/>
        <v>1.10798938473611E+31</v>
      </c>
      <c r="N113" s="300">
        <f t="shared" si="75"/>
        <v>5.8009915431209943E+26</v>
      </c>
      <c r="O113" s="155">
        <f t="shared" si="87"/>
        <v>8.5229952672008105E+29</v>
      </c>
      <c r="P113" s="203">
        <f t="shared" si="88"/>
        <v>7.4113002323485296E+31</v>
      </c>
      <c r="Q113" s="216">
        <f t="shared" si="76"/>
        <v>3.8802619017531571E+27</v>
      </c>
      <c r="R113" s="119">
        <f t="shared" si="89"/>
        <v>87</v>
      </c>
      <c r="S113" s="120">
        <f t="shared" si="90"/>
        <v>0.01</v>
      </c>
      <c r="T113" s="124">
        <f t="shared" si="91"/>
        <v>100</v>
      </c>
      <c r="U113" s="125">
        <f t="shared" si="92"/>
        <v>0.01</v>
      </c>
      <c r="V113" s="366"/>
      <c r="W113" s="339">
        <f t="shared" si="93"/>
        <v>7.2938098543724903E+30</v>
      </c>
      <c r="X113" s="340">
        <f t="shared" si="94"/>
        <v>8.1406812177857806E+31</v>
      </c>
      <c r="Y113" s="343"/>
      <c r="Z113" s="344">
        <f t="shared" si="95"/>
        <v>-8.1406812177857806E+31</v>
      </c>
      <c r="AA113" s="345">
        <f t="shared" si="96"/>
        <v>4.2621367632386301E+27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</v>
      </c>
      <c r="AG113" s="342">
        <f t="shared" si="101"/>
        <v>3.8187486148547103E+26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13</v>
      </c>
      <c r="D114" s="9"/>
      <c r="E114" s="108">
        <f t="shared" si="80"/>
        <v>0</v>
      </c>
      <c r="F114" s="101">
        <f t="shared" si="81"/>
        <v>100</v>
      </c>
      <c r="G114" s="102">
        <f t="shared" si="82"/>
        <v>9400</v>
      </c>
      <c r="H114" s="9"/>
      <c r="I114" s="13">
        <f t="shared" si="83"/>
        <v>2.15</v>
      </c>
      <c r="J114" s="14">
        <f t="shared" si="84"/>
        <v>7.9235606768641193E+28</v>
      </c>
      <c r="K114" s="15">
        <f t="shared" si="85"/>
        <v>1.4813613439354668E+29</v>
      </c>
      <c r="L114" s="153"/>
      <c r="M114" s="158">
        <f t="shared" si="86"/>
        <v>2.3821771771826301E+31</v>
      </c>
      <c r="N114" s="301">
        <f t="shared" si="75"/>
        <v>1.2472131817710106E+27</v>
      </c>
      <c r="O114" s="156">
        <f t="shared" si="87"/>
        <v>1.83244398244818E+30</v>
      </c>
      <c r="P114" s="204">
        <f t="shared" si="88"/>
        <v>1.59342954995493E+32</v>
      </c>
      <c r="Q114" s="215">
        <f t="shared" si="76"/>
        <v>8.3425630887692675E+27</v>
      </c>
      <c r="R114" s="121">
        <f t="shared" si="89"/>
        <v>87</v>
      </c>
      <c r="S114" s="122">
        <f t="shared" si="90"/>
        <v>0.01</v>
      </c>
      <c r="T114" s="126">
        <f t="shared" si="91"/>
        <v>100</v>
      </c>
      <c r="U114" s="127">
        <f t="shared" si="92"/>
        <v>0.01</v>
      </c>
      <c r="V114" s="366"/>
      <c r="W114" s="348">
        <f t="shared" si="93"/>
        <v>1.5681691186900899E+31</v>
      </c>
      <c r="X114" s="349">
        <f t="shared" si="94"/>
        <v>1.75024646182394E+32</v>
      </c>
      <c r="Y114" s="343"/>
      <c r="Z114" s="352">
        <f t="shared" si="95"/>
        <v>-1.75024646182394E+32</v>
      </c>
      <c r="AA114" s="353">
        <f t="shared" si="96"/>
        <v>9.1635940409630395E+27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</v>
      </c>
      <c r="AG114" s="351">
        <f t="shared" si="101"/>
        <v>8.2103095219376407E+26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13</v>
      </c>
      <c r="D115" s="76"/>
      <c r="E115" s="107">
        <f t="shared" si="80"/>
        <v>0</v>
      </c>
      <c r="F115" s="105">
        <f t="shared" si="81"/>
        <v>100</v>
      </c>
      <c r="G115" s="100">
        <f t="shared" si="82"/>
        <v>9500</v>
      </c>
      <c r="H115" s="11"/>
      <c r="I115" s="7">
        <f t="shared" si="83"/>
        <v>2.15</v>
      </c>
      <c r="J115" s="110">
        <f t="shared" si="84"/>
        <v>1.7035655455257899E+29</v>
      </c>
      <c r="K115" s="8">
        <f t="shared" si="85"/>
        <v>3.1849268894612567E+29</v>
      </c>
      <c r="L115" s="153"/>
      <c r="M115" s="157">
        <f t="shared" si="86"/>
        <v>5.1216809309426497E+31</v>
      </c>
      <c r="N115" s="300">
        <f t="shared" si="75"/>
        <v>2.6815083408076701E+27</v>
      </c>
      <c r="O115" s="155">
        <f t="shared" si="87"/>
        <v>3.9397545622635799E+30</v>
      </c>
      <c r="P115" s="203">
        <f t="shared" si="88"/>
        <v>3.4258735324031103E+32</v>
      </c>
      <c r="Q115" s="216">
        <f t="shared" si="76"/>
        <v>1.7936510640853982E+28</v>
      </c>
      <c r="R115" s="119">
        <f t="shared" si="89"/>
        <v>87</v>
      </c>
      <c r="S115" s="120">
        <f t="shared" si="90"/>
        <v>0.01</v>
      </c>
      <c r="T115" s="124">
        <f t="shared" si="91"/>
        <v>100</v>
      </c>
      <c r="U115" s="125">
        <f t="shared" si="92"/>
        <v>0.01</v>
      </c>
      <c r="V115" s="366"/>
      <c r="W115" s="339">
        <f t="shared" si="93"/>
        <v>3.3715636051836901E+31</v>
      </c>
      <c r="X115" s="340">
        <f t="shared" si="94"/>
        <v>3.7630298929214803E+32</v>
      </c>
      <c r="Y115" s="343"/>
      <c r="Z115" s="344">
        <f t="shared" si="95"/>
        <v>-3.7630298929214803E+32</v>
      </c>
      <c r="AA115" s="345">
        <f t="shared" si="96"/>
        <v>1.97017271880706E+28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</v>
      </c>
      <c r="AG115" s="342">
        <f t="shared" si="101"/>
        <v>1.7652165472165899E+27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13</v>
      </c>
      <c r="D116" s="76"/>
      <c r="E116" s="107">
        <f t="shared" si="80"/>
        <v>0</v>
      </c>
      <c r="F116" s="105">
        <f t="shared" si="81"/>
        <v>100</v>
      </c>
      <c r="G116" s="100">
        <f t="shared" si="82"/>
        <v>9600</v>
      </c>
      <c r="H116" s="11"/>
      <c r="I116" s="7">
        <f t="shared" si="83"/>
        <v>2.15</v>
      </c>
      <c r="J116" s="110">
        <f t="shared" si="84"/>
        <v>3.6626659228804499E+29</v>
      </c>
      <c r="K116" s="8">
        <f t="shared" si="85"/>
        <v>6.8475928123417059E+29</v>
      </c>
      <c r="L116" s="153"/>
      <c r="M116" s="157">
        <f t="shared" si="86"/>
        <v>1.10116140015267E+32</v>
      </c>
      <c r="N116" s="300">
        <f t="shared" si="75"/>
        <v>5.765242932736492E+27</v>
      </c>
      <c r="O116" s="155">
        <f t="shared" si="87"/>
        <v>8.4704723088666902E+30</v>
      </c>
      <c r="P116" s="203">
        <f t="shared" si="88"/>
        <v>7.3656280946666902E+32</v>
      </c>
      <c r="Q116" s="216">
        <f t="shared" si="76"/>
        <v>3.8563497877836075E+28</v>
      </c>
      <c r="R116" s="119">
        <f t="shared" si="89"/>
        <v>87</v>
      </c>
      <c r="S116" s="120">
        <f t="shared" si="90"/>
        <v>0.01</v>
      </c>
      <c r="T116" s="124">
        <f t="shared" si="91"/>
        <v>100</v>
      </c>
      <c r="U116" s="125">
        <f t="shared" si="92"/>
        <v>0.01</v>
      </c>
      <c r="V116" s="366"/>
      <c r="W116" s="339">
        <f t="shared" si="93"/>
        <v>7.24886175114493E+31</v>
      </c>
      <c r="X116" s="340">
        <f t="shared" si="94"/>
        <v>8.0905142697811798E+32</v>
      </c>
      <c r="Y116" s="343"/>
      <c r="Z116" s="344">
        <f t="shared" si="95"/>
        <v>-8.0905142697811798E+32</v>
      </c>
      <c r="AA116" s="345">
        <f t="shared" si="96"/>
        <v>4.2358713454351697E+28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</v>
      </c>
      <c r="AG116" s="342">
        <f t="shared" si="101"/>
        <v>3.7952155765156698E+27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13</v>
      </c>
      <c r="D117" s="76"/>
      <c r="E117" s="107">
        <f t="shared" si="80"/>
        <v>0</v>
      </c>
      <c r="F117" s="105">
        <f t="shared" si="81"/>
        <v>100</v>
      </c>
      <c r="G117" s="100">
        <f t="shared" si="82"/>
        <v>9700</v>
      </c>
      <c r="H117" s="11"/>
      <c r="I117" s="7">
        <f t="shared" si="83"/>
        <v>2.15</v>
      </c>
      <c r="J117" s="110">
        <f t="shared" si="84"/>
        <v>7.87473173419297E+29</v>
      </c>
      <c r="K117" s="8">
        <f t="shared" si="85"/>
        <v>1.4722324546534674E+30</v>
      </c>
      <c r="L117" s="153"/>
      <c r="M117" s="157">
        <f t="shared" si="86"/>
        <v>2.3674970103282399E+32</v>
      </c>
      <c r="N117" s="300">
        <f t="shared" si="75"/>
        <v>1.2395272305383455E+28</v>
      </c>
      <c r="O117" s="155">
        <f t="shared" si="87"/>
        <v>1.8211515464063401E+31</v>
      </c>
      <c r="P117" s="203">
        <f t="shared" si="88"/>
        <v>1.5836100403533399E+33</v>
      </c>
      <c r="Q117" s="216">
        <f t="shared" si="76"/>
        <v>8.2911520437347639E+28</v>
      </c>
      <c r="R117" s="119">
        <f t="shared" si="89"/>
        <v>87</v>
      </c>
      <c r="S117" s="120">
        <f t="shared" si="90"/>
        <v>0.01</v>
      </c>
      <c r="T117" s="124">
        <f t="shared" si="91"/>
        <v>100</v>
      </c>
      <c r="U117" s="125">
        <f t="shared" si="92"/>
        <v>0.01</v>
      </c>
      <c r="V117" s="366"/>
      <c r="W117" s="339">
        <f t="shared" si="93"/>
        <v>1.55850527649616E+32</v>
      </c>
      <c r="X117" s="340">
        <f t="shared" si="94"/>
        <v>1.73946056800296E+33</v>
      </c>
      <c r="Y117" s="343"/>
      <c r="Z117" s="344">
        <f t="shared" si="95"/>
        <v>-1.73946056800296E+33</v>
      </c>
      <c r="AA117" s="345">
        <f t="shared" si="96"/>
        <v>9.1071233926856508E+28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</v>
      </c>
      <c r="AG117" s="342">
        <f t="shared" si="101"/>
        <v>8.1597134895086904E+27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13</v>
      </c>
      <c r="D118" s="76"/>
      <c r="E118" s="107">
        <f t="shared" si="80"/>
        <v>0</v>
      </c>
      <c r="F118" s="105">
        <f t="shared" si="81"/>
        <v>100</v>
      </c>
      <c r="G118" s="100">
        <f t="shared" si="82"/>
        <v>9800</v>
      </c>
      <c r="H118" s="11"/>
      <c r="I118" s="7">
        <f t="shared" si="83"/>
        <v>2.15</v>
      </c>
      <c r="J118" s="110">
        <f t="shared" si="84"/>
        <v>1.6930673228514899E+30</v>
      </c>
      <c r="K118" s="8">
        <f t="shared" si="85"/>
        <v>3.1652997775049573E+30</v>
      </c>
      <c r="L118" s="153"/>
      <c r="M118" s="157">
        <f t="shared" si="86"/>
        <v>5.09011857220573E+32</v>
      </c>
      <c r="N118" s="300">
        <f t="shared" si="75"/>
        <v>2.6649835456574503E+28</v>
      </c>
      <c r="O118" s="155">
        <f t="shared" si="87"/>
        <v>3.91547582477364E+31</v>
      </c>
      <c r="P118" s="203">
        <f t="shared" si="88"/>
        <v>3.4047615867596798E+33</v>
      </c>
      <c r="Q118" s="216">
        <f t="shared" si="76"/>
        <v>1.7825976894029737E+29</v>
      </c>
      <c r="R118" s="119">
        <f t="shared" si="89"/>
        <v>87</v>
      </c>
      <c r="S118" s="120">
        <f t="shared" si="90"/>
        <v>0.01</v>
      </c>
      <c r="T118" s="124">
        <f t="shared" si="91"/>
        <v>100</v>
      </c>
      <c r="U118" s="125">
        <f t="shared" si="92"/>
        <v>0.01</v>
      </c>
      <c r="V118" s="366"/>
      <c r="W118" s="339">
        <f t="shared" si="93"/>
        <v>3.3507863444667503E+32</v>
      </c>
      <c r="X118" s="340">
        <f t="shared" si="94"/>
        <v>3.7398402212063502E+33</v>
      </c>
      <c r="Y118" s="343"/>
      <c r="Z118" s="344">
        <f t="shared" si="95"/>
        <v>-3.7398402212063502E+33</v>
      </c>
      <c r="AA118" s="345">
        <f t="shared" si="96"/>
        <v>1.95803152942741E+29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</v>
      </c>
      <c r="AG118" s="342">
        <f t="shared" si="101"/>
        <v>1.7543384002443701E+28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13</v>
      </c>
      <c r="D119" s="9"/>
      <c r="E119" s="108">
        <f t="shared" si="80"/>
        <v>0</v>
      </c>
      <c r="F119" s="101">
        <f t="shared" si="81"/>
        <v>100</v>
      </c>
      <c r="G119" s="102">
        <f t="shared" si="82"/>
        <v>9900</v>
      </c>
      <c r="H119" s="9"/>
      <c r="I119" s="13">
        <f t="shared" si="83"/>
        <v>2.15</v>
      </c>
      <c r="J119" s="14">
        <f t="shared" si="84"/>
        <v>3.6400947441307002E+30</v>
      </c>
      <c r="K119" s="15">
        <f t="shared" si="85"/>
        <v>6.8053945216356575E+30</v>
      </c>
      <c r="L119" s="153"/>
      <c r="M119" s="158">
        <f t="shared" si="86"/>
        <v>1.09437549302423E+33</v>
      </c>
      <c r="N119" s="301">
        <f t="shared" si="75"/>
        <v>5.7297146231635082E+28</v>
      </c>
      <c r="O119" s="156">
        <f t="shared" si="87"/>
        <v>8.4182730232633093E+31</v>
      </c>
      <c r="P119" s="204">
        <f t="shared" si="88"/>
        <v>7.3202374115333201E+33</v>
      </c>
      <c r="Q119" s="215">
        <f t="shared" si="76"/>
        <v>3.8325850322163978E+29</v>
      </c>
      <c r="R119" s="121">
        <f t="shared" si="89"/>
        <v>87</v>
      </c>
      <c r="S119" s="122">
        <f t="shared" si="90"/>
        <v>0.01</v>
      </c>
      <c r="T119" s="126">
        <f t="shared" si="91"/>
        <v>100</v>
      </c>
      <c r="U119" s="127">
        <f t="shared" si="92"/>
        <v>0.01</v>
      </c>
      <c r="V119" s="366"/>
      <c r="W119" s="348">
        <f t="shared" si="93"/>
        <v>7.2041906406035106E+32</v>
      </c>
      <c r="X119" s="349">
        <f t="shared" si="94"/>
        <v>8.0406564755936699E+33</v>
      </c>
      <c r="Y119" s="343"/>
      <c r="Z119" s="352">
        <f t="shared" si="95"/>
        <v>-8.0406564755936699E+33</v>
      </c>
      <c r="AA119" s="353">
        <f t="shared" si="96"/>
        <v>4.2097677882689403E+29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</v>
      </c>
      <c r="AG119" s="351">
        <f t="shared" si="101"/>
        <v>3.7718275605253999E+28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</cp:lastModifiedBy>
  <cp:lastPrinted>2016-09-13T02:40:01Z</cp:lastPrinted>
  <dcterms:created xsi:type="dcterms:W3CDTF">2016-02-20T10:06:05Z</dcterms:created>
  <dcterms:modified xsi:type="dcterms:W3CDTF">2017-06-17T23:01:58Z</dcterms:modified>
</cp:coreProperties>
</file>