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K22" i="10"/>
  <c r="W21" i="10"/>
  <c r="AG21" i="10" s="1"/>
  <c r="O21" i="10"/>
  <c r="M21" i="10" s="1"/>
  <c r="N21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AA20" i="10" l="1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AF21" i="10"/>
  <c r="X21" i="10"/>
  <c r="K23" i="10"/>
  <c r="W22" i="10"/>
  <c r="AG22" i="10" s="1"/>
  <c r="O22" i="10"/>
  <c r="M22" i="10" s="1"/>
  <c r="N22" i="10" s="1"/>
  <c r="G23" i="10"/>
  <c r="P22" i="10"/>
  <c r="P23" i="10" l="1"/>
  <c r="Q23" i="10" s="1"/>
  <c r="E25" i="10"/>
  <c r="F25" i="10" s="1"/>
  <c r="I25" i="10"/>
  <c r="J25" i="10" s="1"/>
  <c r="A26" i="10"/>
  <c r="B25" i="10"/>
  <c r="C25" i="10" s="1"/>
  <c r="AA21" i="10"/>
  <c r="Z21" i="10"/>
  <c r="AB21" i="10" s="1"/>
  <c r="AC21" i="10" s="1"/>
  <c r="Q22" i="10"/>
  <c r="R22" i="10"/>
  <c r="AF22" i="10"/>
  <c r="X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P24" i="10" l="1"/>
  <c r="Q24" i="10" s="1"/>
  <c r="N28" i="1"/>
  <c r="O27" i="1"/>
  <c r="P27" i="1" s="1"/>
  <c r="S22" i="10"/>
  <c r="T22" i="10"/>
  <c r="U22" i="10" s="1"/>
  <c r="Z22" i="10"/>
  <c r="AB22" i="10" s="1"/>
  <c r="AC22" i="10" s="1"/>
  <c r="AA22" i="10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R24" i="10" l="1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4" i="10" s="1"/>
  <c r="P36" i="1"/>
  <c r="AF32" i="10"/>
  <c r="S32" i="10" l="1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Q34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s="1"/>
  <c r="S62" i="10" l="1"/>
  <c r="AA62" i="10"/>
  <c r="Q64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P93" i="10" s="1"/>
  <c r="AF91" i="10"/>
  <c r="Q93" i="10" l="1"/>
  <c r="G94" i="10"/>
  <c r="P94" i="10" s="1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AA92" i="10" l="1"/>
  <c r="Z92" i="10"/>
  <c r="AB92" i="10" s="1"/>
  <c r="AC92" i="10" s="1"/>
  <c r="R93" i="10"/>
  <c r="Q94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P99" i="10" s="1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S97" i="10" l="1"/>
  <c r="T97" i="10"/>
  <c r="U97" i="10" s="1"/>
  <c r="G100" i="10"/>
  <c r="P100" i="10" s="1"/>
  <c r="Q99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Q100" i="10" l="1"/>
  <c r="X99" i="10"/>
  <c r="G101" i="10"/>
  <c r="P101" i="10" s="1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I103" i="10" l="1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Q101" i="10"/>
  <c r="G102" i="10"/>
  <c r="P102" i="10" s="1"/>
  <c r="X100" i="10"/>
  <c r="S99" i="10"/>
  <c r="T99" i="10"/>
  <c r="U99" i="10" s="1"/>
  <c r="AF100" i="10"/>
  <c r="Q102" i="10" l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P103" i="10" s="1"/>
  <c r="X101" i="10"/>
  <c r="X102" i="10" l="1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Q103" i="10"/>
  <c r="I105" i="10"/>
  <c r="J105" i="10" s="1"/>
  <c r="A106" i="10"/>
  <c r="E105" i="10"/>
  <c r="F105" i="10" s="1"/>
  <c r="B105" i="10"/>
  <c r="C105" i="10" s="1"/>
  <c r="G104" i="10"/>
  <c r="P104" i="10" s="1"/>
  <c r="R103" i="10" l="1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Q104" i="10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<sst xmlns="http://schemas.openxmlformats.org/spreadsheetml/2006/main" count="190" uniqueCount="95">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</sst>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P11" sqref="P11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200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20000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10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10</v>
      </c>
      <c r="N20" s="300">
        <f t="shared" ref="N20:N84" si="2">IF($O$10&gt;0,M20/$O$10,0)</f>
        <v>5.0000000000000001E-4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2</v>
      </c>
      <c r="X20" s="340">
        <f>ROUND(P20+W20,2)</f>
        <v>2</v>
      </c>
      <c r="Y20" s="343"/>
      <c r="Z20" s="344">
        <f t="shared" ref="Z20:Z39" si="6">IF($O$10&gt;0,ROUND($O$10-X20,2),0)</f>
        <v>19998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199995.99999999997</v>
      </c>
      <c r="AC20" s="347">
        <f t="shared" ref="AC20:AC39" si="9">IF(AB20&gt;0,AB20+G20,0)</f>
        <v>199995.99999999997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10</v>
      </c>
      <c r="N21" s="300">
        <f t="shared" si="2"/>
        <v>5.0000000000000001E-4</v>
      </c>
      <c r="O21" s="155">
        <f t="shared" si="3"/>
        <v>0.2</v>
      </c>
      <c r="P21" s="203">
        <f t="shared" ref="P21:P39" si="17">ROUND((ROUND(K20,2)*(G21-G20)*$O$4+P20+J21*$O$6),2)</f>
        <v>10</v>
      </c>
      <c r="Q21" s="216">
        <f t="shared" si="4"/>
        <v>5.0000000000000001E-4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4</v>
      </c>
      <c r="X21" s="340">
        <f t="shared" ref="X21:X39" si="19">ROUND(P21+W21,2)</f>
        <v>14</v>
      </c>
      <c r="Y21" s="343"/>
      <c r="Z21" s="344">
        <f t="shared" si="6"/>
        <v>19986</v>
      </c>
      <c r="AA21" s="345">
        <f t="shared" si="7"/>
        <v>0</v>
      </c>
      <c r="AB21" s="346">
        <f t="shared" si="8"/>
        <v>99946</v>
      </c>
      <c r="AC21" s="347">
        <f t="shared" si="9"/>
        <v>100046</v>
      </c>
      <c r="AD21" s="159">
        <f t="shared" ref="AD21:AD83" si="20">AD20+1</f>
        <v>2</v>
      </c>
      <c r="AE21" s="369"/>
      <c r="AF21" s="341">
        <f t="shared" si="10"/>
        <v>0.4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10</v>
      </c>
      <c r="N22" s="300">
        <f t="shared" si="2"/>
        <v>5.0000000000000001E-4</v>
      </c>
      <c r="O22" s="155">
        <f t="shared" si="3"/>
        <v>0.4</v>
      </c>
      <c r="P22" s="203">
        <f t="shared" si="17"/>
        <v>29</v>
      </c>
      <c r="Q22" s="216">
        <f t="shared" si="4"/>
        <v>1.4499999999999999E-3</v>
      </c>
      <c r="R22" s="119">
        <f t="shared" ref="R22:R39" si="23">ROUND(P22/O22,0)</f>
        <v>73</v>
      </c>
      <c r="S22" s="120">
        <f t="shared" ref="S22:S39" si="24">ROUND(R22/G22,2)</f>
        <v>0.37</v>
      </c>
      <c r="T22" s="124">
        <f t="shared" si="18"/>
        <v>98</v>
      </c>
      <c r="U22" s="125">
        <f t="shared" ref="U22:U39" si="25">ROUND(T22/G22,2)</f>
        <v>0.5</v>
      </c>
      <c r="V22" s="366"/>
      <c r="W22" s="339">
        <f t="shared" si="5"/>
        <v>8</v>
      </c>
      <c r="X22" s="340">
        <f t="shared" si="19"/>
        <v>37</v>
      </c>
      <c r="Y22" s="343"/>
      <c r="Z22" s="344">
        <f t="shared" si="6"/>
        <v>19963</v>
      </c>
      <c r="AA22" s="345">
        <f t="shared" si="7"/>
        <v>0</v>
      </c>
      <c r="AB22" s="346">
        <f t="shared" si="8"/>
        <v>49923.5</v>
      </c>
      <c r="AC22" s="347">
        <f t="shared" si="9"/>
        <v>50118.5</v>
      </c>
      <c r="AD22" s="159">
        <f t="shared" si="20"/>
        <v>3</v>
      </c>
      <c r="AE22" s="369"/>
      <c r="AF22" s="341">
        <f t="shared" si="10"/>
        <v>0.28000000000000003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16</v>
      </c>
      <c r="N23" s="300">
        <f t="shared" si="2"/>
        <v>8.0000000000000004E-4</v>
      </c>
      <c r="O23" s="155">
        <f t="shared" si="3"/>
        <v>0.8</v>
      </c>
      <c r="P23" s="203">
        <f t="shared" si="17"/>
        <v>65</v>
      </c>
      <c r="Q23" s="216">
        <f t="shared" si="4"/>
        <v>3.2499999999999999E-3</v>
      </c>
      <c r="R23" s="119">
        <f t="shared" si="23"/>
        <v>81</v>
      </c>
      <c r="S23" s="120">
        <f t="shared" si="24"/>
        <v>0.28000000000000003</v>
      </c>
      <c r="T23" s="124">
        <f t="shared" si="18"/>
        <v>101</v>
      </c>
      <c r="U23" s="125">
        <f t="shared" si="25"/>
        <v>0.35</v>
      </c>
      <c r="V23" s="366"/>
      <c r="W23" s="339">
        <f t="shared" si="5"/>
        <v>16</v>
      </c>
      <c r="X23" s="340">
        <f t="shared" si="19"/>
        <v>81</v>
      </c>
      <c r="Y23" s="343"/>
      <c r="Z23" s="344">
        <f t="shared" si="6"/>
        <v>19919</v>
      </c>
      <c r="AA23" s="345">
        <f t="shared" si="7"/>
        <v>0</v>
      </c>
      <c r="AB23" s="346">
        <f t="shared" si="8"/>
        <v>24914.749999999996</v>
      </c>
      <c r="AC23" s="347">
        <f t="shared" si="9"/>
        <v>25199.749999999996</v>
      </c>
      <c r="AD23" s="159">
        <f t="shared" si="20"/>
        <v>4</v>
      </c>
      <c r="AE23" s="369"/>
      <c r="AF23" s="341">
        <f t="shared" si="10"/>
        <v>0.25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34</v>
      </c>
      <c r="N24" s="301">
        <f t="shared" si="2"/>
        <v>1.6999999999999999E-3</v>
      </c>
      <c r="O24" s="156">
        <f t="shared" si="3"/>
        <v>1.7</v>
      </c>
      <c r="P24" s="204">
        <f t="shared" si="17"/>
        <v>133</v>
      </c>
      <c r="Q24" s="215">
        <f t="shared" si="4"/>
        <v>6.6499999999999997E-3</v>
      </c>
      <c r="R24" s="121">
        <f t="shared" si="23"/>
        <v>78</v>
      </c>
      <c r="S24" s="122">
        <f t="shared" si="24"/>
        <v>0.21</v>
      </c>
      <c r="T24" s="128">
        <f t="shared" si="18"/>
        <v>98</v>
      </c>
      <c r="U24" s="122">
        <f t="shared" si="25"/>
        <v>0.26</v>
      </c>
      <c r="V24" s="366"/>
      <c r="W24" s="348">
        <f t="shared" si="5"/>
        <v>34.4</v>
      </c>
      <c r="X24" s="349">
        <f t="shared" si="19"/>
        <v>167.4</v>
      </c>
      <c r="Y24" s="343"/>
      <c r="Z24" s="352">
        <f t="shared" si="6"/>
        <v>19832.599999999999</v>
      </c>
      <c r="AA24" s="353">
        <f t="shared" si="7"/>
        <v>0.01</v>
      </c>
      <c r="AB24" s="354">
        <f t="shared" si="8"/>
        <v>11682.423529411764</v>
      </c>
      <c r="AC24" s="355">
        <f t="shared" si="9"/>
        <v>12052.423529411764</v>
      </c>
      <c r="AD24" s="159">
        <f t="shared" si="20"/>
        <v>5</v>
      </c>
      <c r="AE24" s="369"/>
      <c r="AF24" s="350">
        <f t="shared" si="10"/>
        <v>0.26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76</v>
      </c>
      <c r="N25" s="300">
        <f t="shared" si="2"/>
        <v>3.8E-3</v>
      </c>
      <c r="O25" s="155">
        <f t="shared" si="3"/>
        <v>3.8</v>
      </c>
      <c r="P25" s="203">
        <f t="shared" si="17"/>
        <v>269</v>
      </c>
      <c r="Q25" s="216">
        <f t="shared" si="4"/>
        <v>1.345E-2</v>
      </c>
      <c r="R25" s="119">
        <f t="shared" si="23"/>
        <v>71</v>
      </c>
      <c r="S25" s="120">
        <f t="shared" si="24"/>
        <v>0.16</v>
      </c>
      <c r="T25" s="124">
        <f t="shared" si="18"/>
        <v>91</v>
      </c>
      <c r="U25" s="125">
        <f t="shared" si="25"/>
        <v>0.2</v>
      </c>
      <c r="V25" s="366"/>
      <c r="W25" s="339">
        <f t="shared" si="5"/>
        <v>75.400000000000006</v>
      </c>
      <c r="X25" s="340">
        <f t="shared" si="19"/>
        <v>344.4</v>
      </c>
      <c r="Y25" s="343"/>
      <c r="Z25" s="344">
        <f t="shared" si="6"/>
        <v>19655.599999999999</v>
      </c>
      <c r="AA25" s="345">
        <f t="shared" si="7"/>
        <v>0.02</v>
      </c>
      <c r="AB25" s="346">
        <f t="shared" si="8"/>
        <v>5188.3999999999996</v>
      </c>
      <c r="AC25" s="347">
        <f t="shared" si="9"/>
        <v>5638.4</v>
      </c>
      <c r="AD25" s="159">
        <f t="shared" si="20"/>
        <v>6</v>
      </c>
      <c r="AE25" s="369"/>
      <c r="AF25" s="341">
        <f t="shared" si="10"/>
        <v>0.28000000000000003</v>
      </c>
      <c r="AG25" s="342">
        <f t="shared" si="11"/>
        <v>0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-5</v>
      </c>
      <c r="F26" s="105">
        <f t="shared" si="26"/>
        <v>75</v>
      </c>
      <c r="G26" s="100">
        <f t="shared" si="15"/>
        <v>525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164</v>
      </c>
      <c r="N26" s="300">
        <f t="shared" si="2"/>
        <v>8.2000000000000007E-3</v>
      </c>
      <c r="O26" s="155">
        <f t="shared" si="3"/>
        <v>8.1999999999999993</v>
      </c>
      <c r="P26" s="203">
        <f t="shared" si="17"/>
        <v>554</v>
      </c>
      <c r="Q26" s="216">
        <f t="shared" si="4"/>
        <v>2.7699999999999999E-2</v>
      </c>
      <c r="R26" s="119">
        <f t="shared" si="23"/>
        <v>68</v>
      </c>
      <c r="S26" s="120">
        <f t="shared" si="24"/>
        <v>0.13</v>
      </c>
      <c r="T26" s="124">
        <f t="shared" si="18"/>
        <v>88</v>
      </c>
      <c r="U26" s="125">
        <f t="shared" si="25"/>
        <v>0.17</v>
      </c>
      <c r="V26" s="366"/>
      <c r="W26" s="339">
        <f t="shared" si="5"/>
        <v>163.6</v>
      </c>
      <c r="X26" s="340">
        <f t="shared" si="19"/>
        <v>717.6</v>
      </c>
      <c r="Y26" s="343"/>
      <c r="Z26" s="344">
        <f t="shared" si="6"/>
        <v>19282.400000000001</v>
      </c>
      <c r="AA26" s="345">
        <f t="shared" si="7"/>
        <v>0.04</v>
      </c>
      <c r="AB26" s="346">
        <f t="shared" si="8"/>
        <v>2367.4731707317073</v>
      </c>
      <c r="AC26" s="347">
        <f t="shared" si="9"/>
        <v>2892.4731707317073</v>
      </c>
      <c r="AD26" s="159">
        <f t="shared" si="20"/>
        <v>7</v>
      </c>
      <c r="AE26" s="369"/>
      <c r="AF26" s="341">
        <f t="shared" si="10"/>
        <v>0.3</v>
      </c>
      <c r="AG26" s="342">
        <f t="shared" si="11"/>
        <v>0.01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-5</v>
      </c>
      <c r="F27" s="105">
        <f t="shared" si="26"/>
        <v>70</v>
      </c>
      <c r="G27" s="100">
        <f t="shared" si="15"/>
        <v>595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354</v>
      </c>
      <c r="N27" s="300">
        <f t="shared" si="2"/>
        <v>1.77E-2</v>
      </c>
      <c r="O27" s="155">
        <f t="shared" si="3"/>
        <v>17.7</v>
      </c>
      <c r="P27" s="203">
        <f t="shared" si="17"/>
        <v>1128</v>
      </c>
      <c r="Q27" s="216">
        <f t="shared" si="4"/>
        <v>5.6399999999999999E-2</v>
      </c>
      <c r="R27" s="119">
        <f t="shared" si="23"/>
        <v>64</v>
      </c>
      <c r="S27" s="120">
        <f t="shared" si="24"/>
        <v>0.11</v>
      </c>
      <c r="T27" s="124">
        <f t="shared" si="18"/>
        <v>84</v>
      </c>
      <c r="U27" s="125">
        <f t="shared" si="25"/>
        <v>0.14000000000000001</v>
      </c>
      <c r="V27" s="366"/>
      <c r="W27" s="339">
        <f t="shared" si="5"/>
        <v>353.2</v>
      </c>
      <c r="X27" s="340">
        <f t="shared" si="19"/>
        <v>1481.2</v>
      </c>
      <c r="Y27" s="343"/>
      <c r="Z27" s="344">
        <f t="shared" si="6"/>
        <v>18518.8</v>
      </c>
      <c r="AA27" s="345">
        <f t="shared" si="7"/>
        <v>7.0000000000000007E-2</v>
      </c>
      <c r="AB27" s="346">
        <f t="shared" si="8"/>
        <v>1062.2237288135593</v>
      </c>
      <c r="AC27" s="347">
        <f t="shared" si="9"/>
        <v>1657.2237288135593</v>
      </c>
      <c r="AD27" s="159">
        <f t="shared" si="20"/>
        <v>8</v>
      </c>
      <c r="AE27" s="369"/>
      <c r="AF27" s="341">
        <f t="shared" si="10"/>
        <v>0.31</v>
      </c>
      <c r="AG27" s="342">
        <f t="shared" si="11"/>
        <v>0.02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-5</v>
      </c>
      <c r="F28" s="105">
        <f t="shared" si="26"/>
        <v>65</v>
      </c>
      <c r="G28" s="100">
        <f t="shared" si="15"/>
        <v>660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760</v>
      </c>
      <c r="N28" s="300">
        <f t="shared" si="2"/>
        <v>3.7999999999999999E-2</v>
      </c>
      <c r="O28" s="155">
        <f t="shared" si="3"/>
        <v>38</v>
      </c>
      <c r="P28" s="203">
        <f t="shared" si="17"/>
        <v>2278.5</v>
      </c>
      <c r="Q28" s="216">
        <f t="shared" si="4"/>
        <v>0.113925</v>
      </c>
      <c r="R28" s="119">
        <f t="shared" si="23"/>
        <v>60</v>
      </c>
      <c r="S28" s="120">
        <f t="shared" si="24"/>
        <v>0.09</v>
      </c>
      <c r="T28" s="124">
        <f t="shared" si="18"/>
        <v>80</v>
      </c>
      <c r="U28" s="125">
        <f t="shared" si="25"/>
        <v>0.12</v>
      </c>
      <c r="V28" s="366"/>
      <c r="W28" s="339">
        <f t="shared" si="5"/>
        <v>760.8</v>
      </c>
      <c r="X28" s="340">
        <f t="shared" si="19"/>
        <v>3039.3</v>
      </c>
      <c r="Y28" s="343"/>
      <c r="Z28" s="344">
        <f t="shared" si="6"/>
        <v>16960.7</v>
      </c>
      <c r="AA28" s="345">
        <f t="shared" si="7"/>
        <v>0.15</v>
      </c>
      <c r="AB28" s="346">
        <f t="shared" si="8"/>
        <v>462.35105263157897</v>
      </c>
      <c r="AC28" s="347">
        <f t="shared" si="9"/>
        <v>1122.351052631579</v>
      </c>
      <c r="AD28" s="159">
        <f t="shared" si="20"/>
        <v>9</v>
      </c>
      <c r="AE28" s="369"/>
      <c r="AF28" s="341">
        <f t="shared" si="10"/>
        <v>0.33</v>
      </c>
      <c r="AG28" s="342">
        <f t="shared" si="11"/>
        <v>0.04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-5</v>
      </c>
      <c r="F29" s="101">
        <f t="shared" si="26"/>
        <v>60</v>
      </c>
      <c r="G29" s="102">
        <f t="shared" si="15"/>
        <v>720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1638</v>
      </c>
      <c r="N29" s="301">
        <f t="shared" si="2"/>
        <v>8.1900000000000001E-2</v>
      </c>
      <c r="O29" s="156">
        <f t="shared" si="3"/>
        <v>81.900000000000006</v>
      </c>
      <c r="P29" s="204">
        <f t="shared" si="17"/>
        <v>4558.5</v>
      </c>
      <c r="Q29" s="215">
        <f t="shared" si="4"/>
        <v>0.22792499999999999</v>
      </c>
      <c r="R29" s="121">
        <f t="shared" si="23"/>
        <v>56</v>
      </c>
      <c r="S29" s="122">
        <f t="shared" si="24"/>
        <v>0.08</v>
      </c>
      <c r="T29" s="128">
        <f t="shared" si="18"/>
        <v>76</v>
      </c>
      <c r="U29" s="122">
        <f t="shared" si="25"/>
        <v>0.11</v>
      </c>
      <c r="V29" s="366"/>
      <c r="W29" s="348">
        <f t="shared" si="5"/>
        <v>1637.2</v>
      </c>
      <c r="X29" s="349">
        <f t="shared" si="19"/>
        <v>6195.7</v>
      </c>
      <c r="Y29" s="343"/>
      <c r="Z29" s="352">
        <f t="shared" si="6"/>
        <v>13804.3</v>
      </c>
      <c r="AA29" s="353">
        <f t="shared" si="7"/>
        <v>0.31</v>
      </c>
      <c r="AB29" s="354">
        <f t="shared" si="8"/>
        <v>184.54285714285712</v>
      </c>
      <c r="AC29" s="355">
        <f t="shared" si="9"/>
        <v>904.54285714285709</v>
      </c>
      <c r="AD29" s="159">
        <f t="shared" si="20"/>
        <v>10</v>
      </c>
      <c r="AE29" s="369"/>
      <c r="AF29" s="350">
        <f t="shared" si="10"/>
        <v>0.36</v>
      </c>
      <c r="AG29" s="351">
        <f t="shared" si="11"/>
        <v>0.08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60</v>
      </c>
      <c r="G30" s="100">
        <f t="shared" si="15"/>
        <v>780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3522</v>
      </c>
      <c r="N30" s="300">
        <f t="shared" si="2"/>
        <v>0.17610000000000001</v>
      </c>
      <c r="O30" s="155">
        <f t="shared" si="3"/>
        <v>176.1</v>
      </c>
      <c r="P30" s="203">
        <f t="shared" si="17"/>
        <v>9472.5</v>
      </c>
      <c r="Q30" s="216">
        <f t="shared" si="4"/>
        <v>0.47362500000000002</v>
      </c>
      <c r="R30" s="119">
        <f t="shared" si="23"/>
        <v>54</v>
      </c>
      <c r="S30" s="120">
        <f t="shared" si="24"/>
        <v>7.0000000000000007E-2</v>
      </c>
      <c r="T30" s="124">
        <f t="shared" si="18"/>
        <v>74</v>
      </c>
      <c r="U30" s="125">
        <f t="shared" si="25"/>
        <v>0.09</v>
      </c>
      <c r="V30" s="366"/>
      <c r="W30" s="339">
        <f t="shared" si="5"/>
        <v>3521.4</v>
      </c>
      <c r="X30" s="340">
        <f t="shared" si="19"/>
        <v>12993.9</v>
      </c>
      <c r="Y30" s="343"/>
      <c r="Z30" s="344">
        <f t="shared" si="6"/>
        <v>7006.1</v>
      </c>
      <c r="AA30" s="345">
        <f t="shared" si="7"/>
        <v>0.65</v>
      </c>
      <c r="AB30" s="346">
        <f t="shared" si="8"/>
        <v>55.78205565019875</v>
      </c>
      <c r="AC30" s="347">
        <f t="shared" si="9"/>
        <v>835.7820556501988</v>
      </c>
      <c r="AD30" s="159">
        <f t="shared" si="20"/>
        <v>11</v>
      </c>
      <c r="AE30" s="369"/>
      <c r="AF30" s="341">
        <f t="shared" si="10"/>
        <v>0.37</v>
      </c>
      <c r="AG30" s="342">
        <f t="shared" si="11"/>
        <v>0.18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60</v>
      </c>
      <c r="G31" s="100">
        <f t="shared" si="15"/>
        <v>840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7572</v>
      </c>
      <c r="N31" s="300">
        <f t="shared" si="2"/>
        <v>0.37859999999999999</v>
      </c>
      <c r="O31" s="155">
        <f t="shared" si="3"/>
        <v>378.6</v>
      </c>
      <c r="P31" s="203">
        <f t="shared" si="17"/>
        <v>20038.5</v>
      </c>
      <c r="Q31" s="216">
        <f t="shared" si="4"/>
        <v>1.001925</v>
      </c>
      <c r="R31" s="119">
        <f t="shared" si="23"/>
        <v>53</v>
      </c>
      <c r="S31" s="120">
        <f t="shared" si="24"/>
        <v>0.06</v>
      </c>
      <c r="T31" s="124">
        <f t="shared" si="18"/>
        <v>73</v>
      </c>
      <c r="U31" s="125">
        <f t="shared" si="25"/>
        <v>0.09</v>
      </c>
      <c r="V31" s="366"/>
      <c r="W31" s="339">
        <f t="shared" si="5"/>
        <v>7572.4</v>
      </c>
      <c r="X31" s="340">
        <f t="shared" si="19"/>
        <v>27610.9</v>
      </c>
      <c r="Y31" s="343"/>
      <c r="Z31" s="344">
        <f t="shared" si="6"/>
        <v>-7610.9</v>
      </c>
      <c r="AA31" s="345">
        <f t="shared" si="7"/>
        <v>1.38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0.38</v>
      </c>
      <c r="AG31" s="342">
        <f t="shared" si="11"/>
        <v>0.38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60</v>
      </c>
      <c r="G32" s="100">
        <f t="shared" si="15"/>
        <v>900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16282</v>
      </c>
      <c r="N32" s="300">
        <f t="shared" si="2"/>
        <v>0.81410000000000005</v>
      </c>
      <c r="O32" s="155">
        <f t="shared" si="3"/>
        <v>814.1</v>
      </c>
      <c r="P32" s="203">
        <f t="shared" si="17"/>
        <v>42754.5</v>
      </c>
      <c r="Q32" s="216">
        <f t="shared" si="4"/>
        <v>2.1377250000000001</v>
      </c>
      <c r="R32" s="119">
        <f t="shared" si="23"/>
        <v>53</v>
      </c>
      <c r="S32" s="120">
        <f t="shared" si="24"/>
        <v>0.06</v>
      </c>
      <c r="T32" s="124">
        <f t="shared" si="18"/>
        <v>73</v>
      </c>
      <c r="U32" s="125">
        <f t="shared" si="25"/>
        <v>0.08</v>
      </c>
      <c r="V32" s="366"/>
      <c r="W32" s="339">
        <f t="shared" si="5"/>
        <v>16282</v>
      </c>
      <c r="X32" s="340">
        <f t="shared" si="19"/>
        <v>59036.5</v>
      </c>
      <c r="Y32" s="343"/>
      <c r="Z32" s="344">
        <f t="shared" si="6"/>
        <v>-39036.5</v>
      </c>
      <c r="AA32" s="345">
        <f t="shared" si="7"/>
        <v>2.95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0.38</v>
      </c>
      <c r="AG32" s="342">
        <f t="shared" si="11"/>
        <v>0.81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60</v>
      </c>
      <c r="G33" s="100">
        <f t="shared" si="15"/>
        <v>960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35008</v>
      </c>
      <c r="N33" s="300">
        <f t="shared" si="2"/>
        <v>1.7504</v>
      </c>
      <c r="O33" s="155">
        <f t="shared" si="3"/>
        <v>1750.4</v>
      </c>
      <c r="P33" s="203">
        <f t="shared" si="17"/>
        <v>91600.5</v>
      </c>
      <c r="Q33" s="216">
        <f t="shared" si="4"/>
        <v>4.580025</v>
      </c>
      <c r="R33" s="119">
        <f t="shared" si="23"/>
        <v>52</v>
      </c>
      <c r="S33" s="120">
        <f t="shared" si="24"/>
        <v>0.05</v>
      </c>
      <c r="T33" s="124">
        <f t="shared" si="18"/>
        <v>72</v>
      </c>
      <c r="U33" s="125">
        <f t="shared" si="25"/>
        <v>0.08</v>
      </c>
      <c r="V33" s="366"/>
      <c r="W33" s="339">
        <f t="shared" si="5"/>
        <v>35007.599999999999</v>
      </c>
      <c r="X33" s="340">
        <f t="shared" si="19"/>
        <v>126608.1</v>
      </c>
      <c r="Y33" s="343"/>
      <c r="Z33" s="344">
        <f t="shared" si="6"/>
        <v>-106608.1</v>
      </c>
      <c r="AA33" s="345">
        <f t="shared" si="7"/>
        <v>6.33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0.38</v>
      </c>
      <c r="AG33" s="342">
        <f t="shared" si="11"/>
        <v>1.75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60</v>
      </c>
      <c r="G34" s="102">
        <f t="shared" si="15"/>
        <v>1020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75268</v>
      </c>
      <c r="N34" s="301">
        <f t="shared" si="2"/>
        <v>3.7633999999999999</v>
      </c>
      <c r="O34" s="156">
        <f t="shared" si="3"/>
        <v>3763.4</v>
      </c>
      <c r="P34" s="204">
        <f t="shared" si="17"/>
        <v>196624.5</v>
      </c>
      <c r="Q34" s="215">
        <f t="shared" si="4"/>
        <v>9.8312249999999999</v>
      </c>
      <c r="R34" s="121">
        <f t="shared" si="23"/>
        <v>52</v>
      </c>
      <c r="S34" s="122">
        <f t="shared" si="24"/>
        <v>0.05</v>
      </c>
      <c r="T34" s="126">
        <f t="shared" si="18"/>
        <v>72</v>
      </c>
      <c r="U34" s="127">
        <f t="shared" si="25"/>
        <v>7.0000000000000007E-2</v>
      </c>
      <c r="V34" s="366"/>
      <c r="W34" s="348">
        <f t="shared" si="5"/>
        <v>75267.600000000006</v>
      </c>
      <c r="X34" s="349">
        <f t="shared" si="19"/>
        <v>271892.09999999998</v>
      </c>
      <c r="Y34" s="343"/>
      <c r="Z34" s="352">
        <f t="shared" si="6"/>
        <v>-251892.1</v>
      </c>
      <c r="AA34" s="353">
        <f t="shared" si="7"/>
        <v>13.59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0.38</v>
      </c>
      <c r="AG34" s="351">
        <f t="shared" si="11"/>
        <v>3.76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60</v>
      </c>
      <c r="G35" s="100">
        <f t="shared" si="15"/>
        <v>1080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161826</v>
      </c>
      <c r="N35" s="300">
        <f t="shared" si="2"/>
        <v>8.0913000000000004</v>
      </c>
      <c r="O35" s="155">
        <f t="shared" si="3"/>
        <v>8091.3</v>
      </c>
      <c r="P35" s="203">
        <f t="shared" si="17"/>
        <v>422428.5</v>
      </c>
      <c r="Q35" s="216">
        <f t="shared" si="4"/>
        <v>21.121424999999999</v>
      </c>
      <c r="R35" s="119">
        <f t="shared" si="23"/>
        <v>52</v>
      </c>
      <c r="S35" s="120">
        <f t="shared" si="24"/>
        <v>0.05</v>
      </c>
      <c r="T35" s="124">
        <f t="shared" si="18"/>
        <v>72</v>
      </c>
      <c r="U35" s="125">
        <f t="shared" si="25"/>
        <v>7.0000000000000007E-2</v>
      </c>
      <c r="V35" s="366"/>
      <c r="W35" s="339">
        <f t="shared" si="5"/>
        <v>161826.6</v>
      </c>
      <c r="X35" s="340">
        <f t="shared" si="19"/>
        <v>584255.1</v>
      </c>
      <c r="Y35" s="343"/>
      <c r="Z35" s="344">
        <f t="shared" si="6"/>
        <v>-564255.1</v>
      </c>
      <c r="AA35" s="345">
        <f t="shared" si="7"/>
        <v>29.21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0.38</v>
      </c>
      <c r="AG35" s="342">
        <f t="shared" si="11"/>
        <v>8.09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60</v>
      </c>
      <c r="G36" s="100">
        <f t="shared" si="15"/>
        <v>1140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347928</v>
      </c>
      <c r="N36" s="300">
        <f t="shared" si="2"/>
        <v>17.3964</v>
      </c>
      <c r="O36" s="155">
        <f t="shared" si="3"/>
        <v>17396.400000000001</v>
      </c>
      <c r="P36" s="203">
        <f t="shared" si="17"/>
        <v>907906.5</v>
      </c>
      <c r="Q36" s="216">
        <f t="shared" si="4"/>
        <v>45.395325</v>
      </c>
      <c r="R36" s="119">
        <f t="shared" si="23"/>
        <v>52</v>
      </c>
      <c r="S36" s="120">
        <f t="shared" si="24"/>
        <v>0.05</v>
      </c>
      <c r="T36" s="124">
        <f t="shared" si="18"/>
        <v>72</v>
      </c>
      <c r="U36" s="125">
        <f t="shared" si="25"/>
        <v>0.06</v>
      </c>
      <c r="V36" s="366"/>
      <c r="W36" s="339">
        <f t="shared" si="5"/>
        <v>347928.4</v>
      </c>
      <c r="X36" s="340">
        <f t="shared" si="19"/>
        <v>1255834.8999999999</v>
      </c>
      <c r="Y36" s="343"/>
      <c r="Z36" s="344">
        <f t="shared" si="6"/>
        <v>-1235834.8999999999</v>
      </c>
      <c r="AA36" s="345">
        <f t="shared" si="7"/>
        <v>62.79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0.38</v>
      </c>
      <c r="AG36" s="342">
        <f t="shared" si="11"/>
        <v>17.399999999999999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60</v>
      </c>
      <c r="G37" s="100">
        <f t="shared" si="15"/>
        <v>1200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748048</v>
      </c>
      <c r="N37" s="300">
        <f t="shared" si="2"/>
        <v>37.4024</v>
      </c>
      <c r="O37" s="155">
        <f t="shared" si="3"/>
        <v>37402.400000000001</v>
      </c>
      <c r="P37" s="203">
        <f t="shared" si="17"/>
        <v>1951690.5</v>
      </c>
      <c r="Q37" s="216">
        <f t="shared" si="4"/>
        <v>97.584524999999999</v>
      </c>
      <c r="R37" s="119">
        <f t="shared" si="23"/>
        <v>52</v>
      </c>
      <c r="S37" s="120">
        <f t="shared" si="24"/>
        <v>0.04</v>
      </c>
      <c r="T37" s="124">
        <f t="shared" si="18"/>
        <v>72</v>
      </c>
      <c r="U37" s="125">
        <f t="shared" si="25"/>
        <v>0.06</v>
      </c>
      <c r="V37" s="366"/>
      <c r="W37" s="339">
        <f t="shared" si="5"/>
        <v>748047.2</v>
      </c>
      <c r="X37" s="340">
        <f t="shared" si="19"/>
        <v>2699737.7</v>
      </c>
      <c r="Y37" s="343"/>
      <c r="Z37" s="344">
        <f t="shared" si="6"/>
        <v>-2679737.7000000002</v>
      </c>
      <c r="AA37" s="345">
        <f t="shared" si="7"/>
        <v>134.99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0.38</v>
      </c>
      <c r="AG37" s="342">
        <f t="shared" si="11"/>
        <v>37.4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60</v>
      </c>
      <c r="G38" s="100">
        <f t="shared" si="15"/>
        <v>1260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1608302</v>
      </c>
      <c r="N38" s="300">
        <f t="shared" si="2"/>
        <v>80.415099999999995</v>
      </c>
      <c r="O38" s="155">
        <f t="shared" si="3"/>
        <v>80415.100000000006</v>
      </c>
      <c r="P38" s="203">
        <f t="shared" si="17"/>
        <v>4195834.5</v>
      </c>
      <c r="Q38" s="216">
        <f t="shared" si="4"/>
        <v>209.79172500000001</v>
      </c>
      <c r="R38" s="119">
        <f t="shared" si="23"/>
        <v>52</v>
      </c>
      <c r="S38" s="120">
        <f t="shared" si="24"/>
        <v>0.04</v>
      </c>
      <c r="T38" s="124">
        <f t="shared" si="18"/>
        <v>72</v>
      </c>
      <c r="U38" s="125">
        <f t="shared" si="25"/>
        <v>0.06</v>
      </c>
      <c r="V38" s="366"/>
      <c r="W38" s="339">
        <f t="shared" si="5"/>
        <v>1608302.6</v>
      </c>
      <c r="X38" s="340">
        <f t="shared" si="19"/>
        <v>5804137.0999999996</v>
      </c>
      <c r="Y38" s="343"/>
      <c r="Z38" s="344">
        <f t="shared" si="6"/>
        <v>-5784137.0999999996</v>
      </c>
      <c r="AA38" s="345">
        <f t="shared" si="7"/>
        <v>290.20999999999998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0.38</v>
      </c>
      <c r="AG38" s="342">
        <f t="shared" si="11"/>
        <v>80.42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60</v>
      </c>
      <c r="G39" s="102">
        <f t="shared" si="15"/>
        <v>1320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3457852</v>
      </c>
      <c r="N39" s="301">
        <f t="shared" si="2"/>
        <v>172.89259999999999</v>
      </c>
      <c r="O39" s="156">
        <f t="shared" si="3"/>
        <v>172892.6</v>
      </c>
      <c r="P39" s="204">
        <f t="shared" si="17"/>
        <v>9020740.5</v>
      </c>
      <c r="Q39" s="215">
        <f t="shared" si="4"/>
        <v>451.03702500000003</v>
      </c>
      <c r="R39" s="121">
        <f t="shared" si="23"/>
        <v>52</v>
      </c>
      <c r="S39" s="122">
        <f t="shared" si="24"/>
        <v>0.04</v>
      </c>
      <c r="T39" s="126">
        <f t="shared" si="18"/>
        <v>72</v>
      </c>
      <c r="U39" s="127">
        <f t="shared" si="25"/>
        <v>0.05</v>
      </c>
      <c r="V39" s="366"/>
      <c r="W39" s="348">
        <f t="shared" si="5"/>
        <v>3457851.8</v>
      </c>
      <c r="X39" s="349">
        <f t="shared" si="19"/>
        <v>12478592.300000001</v>
      </c>
      <c r="Y39" s="343"/>
      <c r="Z39" s="352">
        <f t="shared" si="6"/>
        <v>-12458592.300000001</v>
      </c>
      <c r="AA39" s="353">
        <f t="shared" si="7"/>
        <v>623.92999999999995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0.38</v>
      </c>
      <c r="AG39" s="351">
        <f t="shared" si="11"/>
        <v>172.89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60</v>
      </c>
      <c r="G40" s="100">
        <f t="shared" ref="G40:G83" si="31">G39+F40</f>
        <v>1380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7434382</v>
      </c>
      <c r="N40" s="300">
        <f t="shared" si="2"/>
        <v>371.71910000000003</v>
      </c>
      <c r="O40" s="155">
        <f t="shared" ref="O40:O83" si="36">ROUND(ROUND(K40,2)*$O$4,2)</f>
        <v>371719.1</v>
      </c>
      <c r="P40" s="203">
        <f t="shared" ref="P40:P83" si="37">ROUND((ROUND(K39,2)*(G40-G39)*$O$4+P39+J40*$O$6),2)</f>
        <v>19394296.5</v>
      </c>
      <c r="Q40" s="216">
        <f t="shared" si="4"/>
        <v>969.71482500000002</v>
      </c>
      <c r="R40" s="119">
        <f t="shared" ref="R40:R83" si="38">ROUND(P40/O40,0)</f>
        <v>52</v>
      </c>
      <c r="S40" s="120">
        <f t="shared" ref="S40:S83" si="39">ROUND(R40/G40,2)</f>
        <v>0.04</v>
      </c>
      <c r="T40" s="124">
        <f t="shared" ref="T40:T83" si="40">R40+C40</f>
        <v>72</v>
      </c>
      <c r="U40" s="125">
        <f t="shared" ref="U40:U83" si="41">ROUND(T40/G40,2)</f>
        <v>0.05</v>
      </c>
      <c r="V40" s="366"/>
      <c r="W40" s="339">
        <f t="shared" ref="W40:W83" si="42">ROUND(K40*$O$7,2)</f>
        <v>7434382.5999999996</v>
      </c>
      <c r="X40" s="340">
        <f t="shared" ref="X40:X83" si="43">ROUND(P40+W40,2)</f>
        <v>26828679.100000001</v>
      </c>
      <c r="Y40" s="343"/>
      <c r="Z40" s="344">
        <f t="shared" ref="Z40:Z83" si="44">IF($O$10&gt;0,ROUND($O$10-X40,2),0)</f>
        <v>-26808679.100000001</v>
      </c>
      <c r="AA40" s="345">
        <f t="shared" ref="AA40:AA83" si="45">IF($O$10&gt;0,ROUND(X40/$O$10,2),0)</f>
        <v>1341.43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0.38</v>
      </c>
      <c r="AG40" s="342">
        <f t="shared" ref="AG40:AG83" si="49">IF($O$10&gt;0,ROUND(W40/$O$10,2),0)</f>
        <v>371.72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60</v>
      </c>
      <c r="G41" s="100">
        <f t="shared" si="31"/>
        <v>1440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15983924</v>
      </c>
      <c r="N41" s="300">
        <f t="shared" si="2"/>
        <v>799.19619999999998</v>
      </c>
      <c r="O41" s="155">
        <f t="shared" si="36"/>
        <v>799196.2</v>
      </c>
      <c r="P41" s="203">
        <f t="shared" si="37"/>
        <v>41697442.5</v>
      </c>
      <c r="Q41" s="216">
        <f t="shared" si="4"/>
        <v>2084.8721249999999</v>
      </c>
      <c r="R41" s="119">
        <f t="shared" si="38"/>
        <v>52</v>
      </c>
      <c r="S41" s="120">
        <f t="shared" si="39"/>
        <v>0.04</v>
      </c>
      <c r="T41" s="124">
        <f t="shared" si="40"/>
        <v>72</v>
      </c>
      <c r="U41" s="125">
        <f t="shared" si="41"/>
        <v>0.05</v>
      </c>
      <c r="V41" s="366"/>
      <c r="W41" s="339">
        <f t="shared" si="42"/>
        <v>15983923.800000001</v>
      </c>
      <c r="X41" s="340">
        <f t="shared" si="43"/>
        <v>57681366.299999997</v>
      </c>
      <c r="Y41" s="343"/>
      <c r="Z41" s="344">
        <f t="shared" si="44"/>
        <v>-57661366.299999997</v>
      </c>
      <c r="AA41" s="345">
        <f t="shared" si="45"/>
        <v>2884.07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0.38</v>
      </c>
      <c r="AG41" s="342">
        <f t="shared" si="49"/>
        <v>799.2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60</v>
      </c>
      <c r="G42" s="100">
        <f t="shared" si="31"/>
        <v>1500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34365438</v>
      </c>
      <c r="N42" s="300">
        <f t="shared" si="2"/>
        <v>1718.2719</v>
      </c>
      <c r="O42" s="155">
        <f t="shared" si="36"/>
        <v>1718271.9</v>
      </c>
      <c r="P42" s="203">
        <f t="shared" si="37"/>
        <v>89649214.5</v>
      </c>
      <c r="Q42" s="216">
        <f t="shared" si="4"/>
        <v>4482.4607249999999</v>
      </c>
      <c r="R42" s="119">
        <f t="shared" si="38"/>
        <v>52</v>
      </c>
      <c r="S42" s="120">
        <f t="shared" si="39"/>
        <v>0.03</v>
      </c>
      <c r="T42" s="124">
        <f t="shared" si="40"/>
        <v>72</v>
      </c>
      <c r="U42" s="125">
        <f t="shared" si="41"/>
        <v>0.05</v>
      </c>
      <c r="V42" s="366"/>
      <c r="W42" s="339">
        <f t="shared" si="42"/>
        <v>34365437.399999999</v>
      </c>
      <c r="X42" s="340">
        <f t="shared" si="43"/>
        <v>124014651.90000001</v>
      </c>
      <c r="Y42" s="343"/>
      <c r="Z42" s="344">
        <f t="shared" si="44"/>
        <v>-123994651.90000001</v>
      </c>
      <c r="AA42" s="345">
        <f t="shared" si="45"/>
        <v>6200.73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0.38</v>
      </c>
      <c r="AG42" s="342">
        <f t="shared" si="49"/>
        <v>1718.27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60</v>
      </c>
      <c r="G43" s="100">
        <f t="shared" si="31"/>
        <v>1560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73885692</v>
      </c>
      <c r="N43" s="300">
        <f t="shared" si="2"/>
        <v>3694.2846</v>
      </c>
      <c r="O43" s="155">
        <f t="shared" si="36"/>
        <v>3694284.6</v>
      </c>
      <c r="P43" s="203">
        <f t="shared" si="37"/>
        <v>192745528.5</v>
      </c>
      <c r="Q43" s="216">
        <f t="shared" si="4"/>
        <v>9637.276425</v>
      </c>
      <c r="R43" s="119">
        <f t="shared" si="38"/>
        <v>52</v>
      </c>
      <c r="S43" s="120">
        <f t="shared" si="39"/>
        <v>0.03</v>
      </c>
      <c r="T43" s="124">
        <f t="shared" si="40"/>
        <v>72</v>
      </c>
      <c r="U43" s="125">
        <f t="shared" si="41"/>
        <v>0.05</v>
      </c>
      <c r="V43" s="366"/>
      <c r="W43" s="339">
        <f t="shared" si="42"/>
        <v>73885691.599999994</v>
      </c>
      <c r="X43" s="340">
        <f t="shared" si="43"/>
        <v>266631220.09999999</v>
      </c>
      <c r="Y43" s="343"/>
      <c r="Z43" s="344">
        <f t="shared" si="44"/>
        <v>-266611220.09999999</v>
      </c>
      <c r="AA43" s="345">
        <f t="shared" si="45"/>
        <v>13331.56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0.38</v>
      </c>
      <c r="AG43" s="342">
        <f t="shared" si="49"/>
        <v>3694.28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60</v>
      </c>
      <c r="G44" s="102">
        <f t="shared" si="31"/>
        <v>1620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158854238</v>
      </c>
      <c r="N44" s="301">
        <f t="shared" si="2"/>
        <v>7942.7119000000002</v>
      </c>
      <c r="O44" s="156">
        <f t="shared" si="36"/>
        <v>7942711.9000000004</v>
      </c>
      <c r="P44" s="204">
        <f t="shared" si="37"/>
        <v>414402604.5</v>
      </c>
      <c r="Q44" s="215">
        <f t="shared" si="4"/>
        <v>20720.130225000001</v>
      </c>
      <c r="R44" s="121">
        <f t="shared" si="38"/>
        <v>52</v>
      </c>
      <c r="S44" s="122">
        <f t="shared" si="39"/>
        <v>0.03</v>
      </c>
      <c r="T44" s="126">
        <f t="shared" si="40"/>
        <v>72</v>
      </c>
      <c r="U44" s="127">
        <f t="shared" si="41"/>
        <v>0.04</v>
      </c>
      <c r="V44" s="366"/>
      <c r="W44" s="348">
        <f t="shared" si="42"/>
        <v>158854238.19999999</v>
      </c>
      <c r="X44" s="349">
        <f t="shared" si="43"/>
        <v>573256842.70000005</v>
      </c>
      <c r="Y44" s="343"/>
      <c r="Z44" s="352">
        <f t="shared" si="44"/>
        <v>-573236842.70000005</v>
      </c>
      <c r="AA44" s="353">
        <f t="shared" si="45"/>
        <v>28662.84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0.38</v>
      </c>
      <c r="AG44" s="351">
        <f t="shared" si="49"/>
        <v>7942.71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60</v>
      </c>
      <c r="G45" s="100">
        <f t="shared" si="31"/>
        <v>1680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341536614</v>
      </c>
      <c r="N45" s="300">
        <f t="shared" si="2"/>
        <v>17076.830699999999</v>
      </c>
      <c r="O45" s="155">
        <f t="shared" si="36"/>
        <v>17076830.699999999</v>
      </c>
      <c r="P45" s="203">
        <f t="shared" si="37"/>
        <v>890965318.5</v>
      </c>
      <c r="Q45" s="216">
        <f t="shared" si="4"/>
        <v>44548.265925</v>
      </c>
      <c r="R45" s="119">
        <f t="shared" si="38"/>
        <v>52</v>
      </c>
      <c r="S45" s="120">
        <f t="shared" si="39"/>
        <v>0.03</v>
      </c>
      <c r="T45" s="124">
        <f t="shared" si="40"/>
        <v>72</v>
      </c>
      <c r="U45" s="125">
        <f t="shared" si="41"/>
        <v>0.04</v>
      </c>
      <c r="V45" s="366"/>
      <c r="W45" s="339">
        <f t="shared" si="42"/>
        <v>341536613.39999998</v>
      </c>
      <c r="X45" s="340">
        <f t="shared" si="43"/>
        <v>1232501931.9000001</v>
      </c>
      <c r="Y45" s="343"/>
      <c r="Z45" s="344">
        <f t="shared" si="44"/>
        <v>-1232481931.9000001</v>
      </c>
      <c r="AA45" s="345">
        <f t="shared" si="45"/>
        <v>61625.1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0.38</v>
      </c>
      <c r="AG45" s="342">
        <f t="shared" si="49"/>
        <v>17076.830000000002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60</v>
      </c>
      <c r="G46" s="100">
        <f t="shared" si="31"/>
        <v>1740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734303720</v>
      </c>
      <c r="N46" s="300">
        <f t="shared" si="2"/>
        <v>36715.186000000002</v>
      </c>
      <c r="O46" s="155">
        <f t="shared" si="36"/>
        <v>36715186</v>
      </c>
      <c r="P46" s="203">
        <f t="shared" si="37"/>
        <v>1915575160.5</v>
      </c>
      <c r="Q46" s="216">
        <f t="shared" si="4"/>
        <v>95778.758025000003</v>
      </c>
      <c r="R46" s="119">
        <f t="shared" si="38"/>
        <v>52</v>
      </c>
      <c r="S46" s="120">
        <f t="shared" si="39"/>
        <v>0.03</v>
      </c>
      <c r="T46" s="124">
        <f t="shared" si="40"/>
        <v>72</v>
      </c>
      <c r="U46" s="125">
        <f t="shared" si="41"/>
        <v>0.04</v>
      </c>
      <c r="V46" s="366"/>
      <c r="W46" s="339">
        <f t="shared" si="42"/>
        <v>734303720</v>
      </c>
      <c r="X46" s="340">
        <f t="shared" si="43"/>
        <v>2649878880.5</v>
      </c>
      <c r="Y46" s="343"/>
      <c r="Z46" s="344">
        <f t="shared" si="44"/>
        <v>-2649858880.5</v>
      </c>
      <c r="AA46" s="345">
        <f t="shared" si="45"/>
        <v>132493.94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0.38</v>
      </c>
      <c r="AG46" s="342">
        <f t="shared" si="49"/>
        <v>36715.19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60</v>
      </c>
      <c r="G47" s="100">
        <f t="shared" si="31"/>
        <v>1800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1578753000</v>
      </c>
      <c r="N47" s="300">
        <f t="shared" si="2"/>
        <v>78937.649999999994</v>
      </c>
      <c r="O47" s="155">
        <f t="shared" si="36"/>
        <v>78937650</v>
      </c>
      <c r="P47" s="203">
        <f t="shared" si="37"/>
        <v>4118486320.5</v>
      </c>
      <c r="Q47" s="216">
        <f t="shared" si="4"/>
        <v>205924.31602500001</v>
      </c>
      <c r="R47" s="119">
        <f t="shared" si="38"/>
        <v>52</v>
      </c>
      <c r="S47" s="120">
        <f t="shared" si="39"/>
        <v>0.03</v>
      </c>
      <c r="T47" s="124">
        <f t="shared" si="40"/>
        <v>72</v>
      </c>
      <c r="U47" s="125">
        <f t="shared" si="41"/>
        <v>0.04</v>
      </c>
      <c r="V47" s="366"/>
      <c r="W47" s="339">
        <f t="shared" si="42"/>
        <v>1578752999.2</v>
      </c>
      <c r="X47" s="340">
        <f t="shared" si="43"/>
        <v>5697239319.6999998</v>
      </c>
      <c r="Y47" s="343"/>
      <c r="Z47" s="344">
        <f t="shared" si="44"/>
        <v>-5697219319.6999998</v>
      </c>
      <c r="AA47" s="345">
        <f t="shared" si="45"/>
        <v>284861.96999999997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0.38</v>
      </c>
      <c r="AG47" s="342">
        <f t="shared" si="49"/>
        <v>78937.649999999994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60</v>
      </c>
      <c r="G48" s="100">
        <f t="shared" si="31"/>
        <v>1860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3394318950</v>
      </c>
      <c r="N48" s="300">
        <f t="shared" si="2"/>
        <v>169715.94750000001</v>
      </c>
      <c r="O48" s="155">
        <f t="shared" si="36"/>
        <v>169715947.5</v>
      </c>
      <c r="P48" s="203">
        <f t="shared" si="37"/>
        <v>8854745320.5</v>
      </c>
      <c r="Q48" s="216">
        <f t="shared" si="4"/>
        <v>442737.26602500002</v>
      </c>
      <c r="R48" s="119">
        <f t="shared" si="38"/>
        <v>52</v>
      </c>
      <c r="S48" s="120">
        <f t="shared" si="39"/>
        <v>0.03</v>
      </c>
      <c r="T48" s="124">
        <f t="shared" si="40"/>
        <v>72</v>
      </c>
      <c r="U48" s="125">
        <f t="shared" si="41"/>
        <v>0.04</v>
      </c>
      <c r="V48" s="366"/>
      <c r="W48" s="339">
        <f t="shared" si="42"/>
        <v>3394318949.4000001</v>
      </c>
      <c r="X48" s="340">
        <f t="shared" si="43"/>
        <v>12249064269.9</v>
      </c>
      <c r="Y48" s="343"/>
      <c r="Z48" s="344">
        <f t="shared" si="44"/>
        <v>-12249044269.9</v>
      </c>
      <c r="AA48" s="345">
        <f t="shared" si="45"/>
        <v>612453.21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0.38</v>
      </c>
      <c r="AG48" s="342">
        <f t="shared" si="49"/>
        <v>169715.95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60</v>
      </c>
      <c r="G49" s="102">
        <f t="shared" si="31"/>
        <v>1920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7297785742</v>
      </c>
      <c r="N49" s="301">
        <f t="shared" si="2"/>
        <v>364889.28710000002</v>
      </c>
      <c r="O49" s="156">
        <f t="shared" si="36"/>
        <v>364889287.10000002</v>
      </c>
      <c r="P49" s="204">
        <f t="shared" si="37"/>
        <v>19037702170.5</v>
      </c>
      <c r="Q49" s="215">
        <f t="shared" si="4"/>
        <v>951885.10852500005</v>
      </c>
      <c r="R49" s="121">
        <f t="shared" si="38"/>
        <v>52</v>
      </c>
      <c r="S49" s="122">
        <f t="shared" si="39"/>
        <v>0.03</v>
      </c>
      <c r="T49" s="126">
        <f t="shared" si="40"/>
        <v>72</v>
      </c>
      <c r="U49" s="127">
        <f t="shared" si="41"/>
        <v>0.04</v>
      </c>
      <c r="V49" s="366"/>
      <c r="W49" s="348">
        <f t="shared" si="42"/>
        <v>7297785742.3999996</v>
      </c>
      <c r="X49" s="349">
        <f t="shared" si="43"/>
        <v>26335487912.900002</v>
      </c>
      <c r="Y49" s="343"/>
      <c r="Z49" s="352">
        <f t="shared" si="44"/>
        <v>-26335467912.900002</v>
      </c>
      <c r="AA49" s="353">
        <f t="shared" si="45"/>
        <v>1316774.3999999999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0.38</v>
      </c>
      <c r="AG49" s="351">
        <f t="shared" si="49"/>
        <v>364889.29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60</v>
      </c>
      <c r="G50" s="100">
        <f t="shared" si="31"/>
        <v>1980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15690239348</v>
      </c>
      <c r="N50" s="300">
        <f t="shared" si="2"/>
        <v>784511.96739999996</v>
      </c>
      <c r="O50" s="155">
        <f t="shared" si="36"/>
        <v>784511967.39999998</v>
      </c>
      <c r="P50" s="203">
        <f t="shared" si="37"/>
        <v>40931059396.5</v>
      </c>
      <c r="Q50" s="216">
        <f t="shared" si="4"/>
        <v>2046552.969825</v>
      </c>
      <c r="R50" s="119">
        <f t="shared" si="38"/>
        <v>52</v>
      </c>
      <c r="S50" s="120">
        <f t="shared" si="39"/>
        <v>0.03</v>
      </c>
      <c r="T50" s="124">
        <f t="shared" si="40"/>
        <v>72</v>
      </c>
      <c r="U50" s="125">
        <f t="shared" si="41"/>
        <v>0.04</v>
      </c>
      <c r="V50" s="366"/>
      <c r="W50" s="339">
        <f t="shared" si="42"/>
        <v>15690239347.4</v>
      </c>
      <c r="X50" s="340">
        <f t="shared" si="43"/>
        <v>56621298743.900002</v>
      </c>
      <c r="Y50" s="343"/>
      <c r="Z50" s="344">
        <f t="shared" si="44"/>
        <v>-56621278743.900002</v>
      </c>
      <c r="AA50" s="345">
        <f t="shared" si="45"/>
        <v>2831064.94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0.38</v>
      </c>
      <c r="AG50" s="342">
        <f t="shared" si="49"/>
        <v>784511.97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60</v>
      </c>
      <c r="G51" s="100">
        <f>G50+F51</f>
        <v>2040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33734014598</v>
      </c>
      <c r="N51" s="300">
        <f t="shared" si="2"/>
        <v>1686700.7298999999</v>
      </c>
      <c r="O51" s="155">
        <f t="shared" si="36"/>
        <v>1686700729.9000001</v>
      </c>
      <c r="P51" s="203">
        <f>ROUND((ROUND(K50,2)*(G51-G50)*$O$4+P50+J51*$O$6),2)</f>
        <v>88001777440.5</v>
      </c>
      <c r="Q51" s="216">
        <f t="shared" si="4"/>
        <v>4400088.8720249999</v>
      </c>
      <c r="R51" s="119">
        <f t="shared" si="38"/>
        <v>52</v>
      </c>
      <c r="S51" s="120">
        <f t="shared" si="39"/>
        <v>0.03</v>
      </c>
      <c r="T51" s="124">
        <f t="shared" si="40"/>
        <v>72</v>
      </c>
      <c r="U51" s="125">
        <f t="shared" si="41"/>
        <v>0.04</v>
      </c>
      <c r="V51" s="366"/>
      <c r="W51" s="339">
        <f t="shared" si="42"/>
        <v>33734014598.200001</v>
      </c>
      <c r="X51" s="340">
        <f t="shared" si="43"/>
        <v>121735792038.7</v>
      </c>
      <c r="Y51" s="343"/>
      <c r="Z51" s="344">
        <f t="shared" si="44"/>
        <v>-121735772038.7</v>
      </c>
      <c r="AA51" s="345">
        <f t="shared" si="45"/>
        <v>6086789.5999999996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0.38</v>
      </c>
      <c r="AG51" s="342">
        <f t="shared" si="49"/>
        <v>1686700.73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60</v>
      </c>
      <c r="G52" s="100">
        <f t="shared" si="31"/>
        <v>2100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72528131388</v>
      </c>
      <c r="N52" s="300">
        <f t="shared" si="2"/>
        <v>3626406.5693999999</v>
      </c>
      <c r="O52" s="155">
        <f t="shared" si="36"/>
        <v>3626406569.4000001</v>
      </c>
      <c r="P52" s="203">
        <f t="shared" si="37"/>
        <v>189203821234.5</v>
      </c>
      <c r="Q52" s="216">
        <f t="shared" si="4"/>
        <v>9460191.0617249999</v>
      </c>
      <c r="R52" s="119">
        <f t="shared" si="38"/>
        <v>52</v>
      </c>
      <c r="S52" s="120">
        <f t="shared" si="39"/>
        <v>0.02</v>
      </c>
      <c r="T52" s="124">
        <f t="shared" si="40"/>
        <v>72</v>
      </c>
      <c r="U52" s="125">
        <f t="shared" si="41"/>
        <v>0.03</v>
      </c>
      <c r="V52" s="366"/>
      <c r="W52" s="339">
        <f t="shared" si="42"/>
        <v>72528131387.399994</v>
      </c>
      <c r="X52" s="340">
        <f t="shared" si="43"/>
        <v>261731952621.89999</v>
      </c>
      <c r="Y52" s="343"/>
      <c r="Z52" s="344">
        <f t="shared" si="44"/>
        <v>-261731932621.89999</v>
      </c>
      <c r="AA52" s="345">
        <f t="shared" si="45"/>
        <v>13086597.630000001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0.38</v>
      </c>
      <c r="AG52" s="342">
        <f t="shared" si="49"/>
        <v>3626406.57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60</v>
      </c>
      <c r="G53" s="100">
        <f t="shared" si="31"/>
        <v>2160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155935482484</v>
      </c>
      <c r="N53" s="300">
        <f t="shared" si="2"/>
        <v>7796774.1242000004</v>
      </c>
      <c r="O53" s="155">
        <f t="shared" si="36"/>
        <v>7796774124.1999998</v>
      </c>
      <c r="P53" s="203">
        <f t="shared" si="37"/>
        <v>406788215398.5</v>
      </c>
      <c r="Q53" s="216">
        <f t="shared" si="4"/>
        <v>20339410.769924998</v>
      </c>
      <c r="R53" s="119">
        <f t="shared" si="38"/>
        <v>52</v>
      </c>
      <c r="S53" s="120">
        <f t="shared" si="39"/>
        <v>0.02</v>
      </c>
      <c r="T53" s="124">
        <f t="shared" si="40"/>
        <v>72</v>
      </c>
      <c r="U53" s="125">
        <f t="shared" si="41"/>
        <v>0.03</v>
      </c>
      <c r="V53" s="366"/>
      <c r="W53" s="339">
        <f t="shared" si="42"/>
        <v>155935482484.20001</v>
      </c>
      <c r="X53" s="340">
        <f t="shared" si="43"/>
        <v>562723697882.69995</v>
      </c>
      <c r="Y53" s="343"/>
      <c r="Z53" s="344">
        <f t="shared" si="44"/>
        <v>-562723677882.69995</v>
      </c>
      <c r="AA53" s="345">
        <f t="shared" si="45"/>
        <v>28136184.890000001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0.38</v>
      </c>
      <c r="AG53" s="342">
        <f t="shared" si="49"/>
        <v>7796774.1200000001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60</v>
      </c>
      <c r="G54" s="102">
        <f t="shared" si="31"/>
        <v>2220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335261287342</v>
      </c>
      <c r="N54" s="301">
        <f t="shared" si="2"/>
        <v>16763064.3671</v>
      </c>
      <c r="O54" s="156">
        <f t="shared" si="36"/>
        <v>16763064367.1</v>
      </c>
      <c r="P54" s="204">
        <f t="shared" si="37"/>
        <v>874594662850.5</v>
      </c>
      <c r="Q54" s="215">
        <f t="shared" si="4"/>
        <v>43729733.142525002</v>
      </c>
      <c r="R54" s="121">
        <f t="shared" si="38"/>
        <v>52</v>
      </c>
      <c r="S54" s="122">
        <f t="shared" si="39"/>
        <v>0.02</v>
      </c>
      <c r="T54" s="126">
        <f t="shared" si="40"/>
        <v>72</v>
      </c>
      <c r="U54" s="127">
        <f t="shared" si="41"/>
        <v>0.03</v>
      </c>
      <c r="V54" s="366"/>
      <c r="W54" s="348">
        <f t="shared" si="42"/>
        <v>335261287342.40002</v>
      </c>
      <c r="X54" s="349">
        <f t="shared" si="43"/>
        <v>1209855950192.8999</v>
      </c>
      <c r="Y54" s="343"/>
      <c r="Z54" s="352">
        <f t="shared" si="44"/>
        <v>-1209855930192.8999</v>
      </c>
      <c r="AA54" s="353">
        <f t="shared" si="45"/>
        <v>60492797.509999998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0.38</v>
      </c>
      <c r="AG54" s="351">
        <f t="shared" si="49"/>
        <v>16763064.369999999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60</v>
      </c>
      <c r="G55" s="100">
        <f t="shared" si="31"/>
        <v>2280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720811767788</v>
      </c>
      <c r="N55" s="300">
        <f t="shared" si="2"/>
        <v>36040588.389399998</v>
      </c>
      <c r="O55" s="155">
        <f t="shared" si="36"/>
        <v>36040588389.400002</v>
      </c>
      <c r="P55" s="203">
        <f t="shared" si="37"/>
        <v>1880378524876.5</v>
      </c>
      <c r="Q55" s="216">
        <f t="shared" si="4"/>
        <v>94018926.243825004</v>
      </c>
      <c r="R55" s="119">
        <f t="shared" si="38"/>
        <v>52</v>
      </c>
      <c r="S55" s="120">
        <f t="shared" si="39"/>
        <v>0.02</v>
      </c>
      <c r="T55" s="124">
        <f t="shared" si="40"/>
        <v>72</v>
      </c>
      <c r="U55" s="125">
        <f t="shared" si="41"/>
        <v>0.03</v>
      </c>
      <c r="V55" s="366"/>
      <c r="W55" s="339">
        <f t="shared" si="42"/>
        <v>720811767787.59998</v>
      </c>
      <c r="X55" s="340">
        <f t="shared" si="43"/>
        <v>2601190292664.1001</v>
      </c>
      <c r="Y55" s="343"/>
      <c r="Z55" s="344">
        <f t="shared" si="44"/>
        <v>-2601190272664.1001</v>
      </c>
      <c r="AA55" s="345">
        <f t="shared" si="45"/>
        <v>130059514.63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0.38</v>
      </c>
      <c r="AG55" s="342">
        <f t="shared" si="49"/>
        <v>36040588.390000001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60</v>
      </c>
      <c r="G56" s="100">
        <f t="shared" si="31"/>
        <v>2340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1549745300744</v>
      </c>
      <c r="N56" s="300">
        <f t="shared" si="2"/>
        <v>77487265.037200004</v>
      </c>
      <c r="O56" s="155">
        <f t="shared" si="36"/>
        <v>77487265037.199997</v>
      </c>
      <c r="P56" s="203">
        <f t="shared" si="37"/>
        <v>4042813828240.5</v>
      </c>
      <c r="Q56" s="216">
        <f t="shared" si="4"/>
        <v>202140691.412025</v>
      </c>
      <c r="R56" s="119">
        <f t="shared" si="38"/>
        <v>52</v>
      </c>
      <c r="S56" s="120">
        <f t="shared" si="39"/>
        <v>0.02</v>
      </c>
      <c r="T56" s="124">
        <f t="shared" si="40"/>
        <v>72</v>
      </c>
      <c r="U56" s="125">
        <f t="shared" si="41"/>
        <v>0.03</v>
      </c>
      <c r="V56" s="366"/>
      <c r="W56" s="339">
        <f t="shared" si="42"/>
        <v>1549745300744.8</v>
      </c>
      <c r="X56" s="340">
        <f t="shared" si="43"/>
        <v>5592559128985.2998</v>
      </c>
      <c r="Y56" s="343"/>
      <c r="Z56" s="344">
        <f t="shared" si="44"/>
        <v>-5592559108985.2998</v>
      </c>
      <c r="AA56" s="345">
        <f t="shared" si="45"/>
        <v>279627956.44999999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0.38</v>
      </c>
      <c r="AG56" s="342">
        <f t="shared" si="49"/>
        <v>77487265.040000007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60</v>
      </c>
      <c r="G57" s="100">
        <f t="shared" si="31"/>
        <v>2400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3331952396602</v>
      </c>
      <c r="N57" s="300">
        <f t="shared" si="2"/>
        <v>166597619.8301</v>
      </c>
      <c r="O57" s="155">
        <f t="shared" si="36"/>
        <v>166597619830.10001</v>
      </c>
      <c r="P57" s="203">
        <f t="shared" si="37"/>
        <v>8692049730472.5</v>
      </c>
      <c r="Q57" s="216">
        <f t="shared" si="4"/>
        <v>434602486.52362502</v>
      </c>
      <c r="R57" s="119">
        <f t="shared" si="38"/>
        <v>52</v>
      </c>
      <c r="S57" s="120">
        <f t="shared" si="39"/>
        <v>0.02</v>
      </c>
      <c r="T57" s="124">
        <f t="shared" si="40"/>
        <v>72</v>
      </c>
      <c r="U57" s="125">
        <f t="shared" si="41"/>
        <v>0.03</v>
      </c>
      <c r="V57" s="366"/>
      <c r="W57" s="339">
        <f t="shared" si="42"/>
        <v>3331952396602.7998</v>
      </c>
      <c r="X57" s="340">
        <f t="shared" si="43"/>
        <v>12024002127075.301</v>
      </c>
      <c r="Y57" s="343"/>
      <c r="Z57" s="344">
        <f t="shared" si="44"/>
        <v>-12024002107075.301</v>
      </c>
      <c r="AA57" s="345">
        <f t="shared" si="45"/>
        <v>601200106.35000002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0.38</v>
      </c>
      <c r="AG57" s="342">
        <f t="shared" si="49"/>
        <v>166597619.83000001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60</v>
      </c>
      <c r="G58" s="100">
        <f t="shared" si="31"/>
        <v>2460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7163697652698</v>
      </c>
      <c r="N58" s="300">
        <f t="shared" si="2"/>
        <v>358184882.63489997</v>
      </c>
      <c r="O58" s="155">
        <f t="shared" si="36"/>
        <v>358184882634.90002</v>
      </c>
      <c r="P58" s="203">
        <f t="shared" si="37"/>
        <v>18687906920278.5</v>
      </c>
      <c r="Q58" s="216">
        <f t="shared" si="4"/>
        <v>934395346.01392496</v>
      </c>
      <c r="R58" s="119">
        <f t="shared" si="38"/>
        <v>52</v>
      </c>
      <c r="S58" s="120">
        <f t="shared" si="39"/>
        <v>0.02</v>
      </c>
      <c r="T58" s="124">
        <f t="shared" si="40"/>
        <v>72</v>
      </c>
      <c r="U58" s="125">
        <f t="shared" si="41"/>
        <v>0.03</v>
      </c>
      <c r="V58" s="366"/>
      <c r="W58" s="339">
        <f t="shared" si="42"/>
        <v>7163697652697.5996</v>
      </c>
      <c r="X58" s="340">
        <f t="shared" si="43"/>
        <v>25851604572976.102</v>
      </c>
      <c r="Y58" s="343"/>
      <c r="Z58" s="344">
        <f t="shared" si="44"/>
        <v>-25851604552976.102</v>
      </c>
      <c r="AA58" s="345">
        <f t="shared" si="45"/>
        <v>1292580228.6500001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0.38</v>
      </c>
      <c r="AG58" s="342">
        <f t="shared" si="49"/>
        <v>358184882.63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60</v>
      </c>
      <c r="G59" s="102">
        <f t="shared" si="31"/>
        <v>2520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15401949953302</v>
      </c>
      <c r="N59" s="301">
        <f t="shared" si="2"/>
        <v>770097497.66509998</v>
      </c>
      <c r="O59" s="156">
        <f t="shared" si="36"/>
        <v>770097497665.09998</v>
      </c>
      <c r="P59" s="204">
        <f t="shared" si="37"/>
        <v>40178999878372.5</v>
      </c>
      <c r="Q59" s="215">
        <f t="shared" si="4"/>
        <v>2008949993.9186251</v>
      </c>
      <c r="R59" s="121">
        <f t="shared" si="38"/>
        <v>52</v>
      </c>
      <c r="S59" s="122">
        <f t="shared" si="39"/>
        <v>0.02</v>
      </c>
      <c r="T59" s="126">
        <f t="shared" si="40"/>
        <v>72</v>
      </c>
      <c r="U59" s="127">
        <f t="shared" si="41"/>
        <v>0.03</v>
      </c>
      <c r="V59" s="366"/>
      <c r="W59" s="348">
        <f t="shared" si="42"/>
        <v>15401949953301.4</v>
      </c>
      <c r="X59" s="349">
        <f t="shared" si="43"/>
        <v>55580949831673.898</v>
      </c>
      <c r="Y59" s="343"/>
      <c r="Z59" s="352">
        <f t="shared" si="44"/>
        <v>-55580949811673.898</v>
      </c>
      <c r="AA59" s="353">
        <f t="shared" si="45"/>
        <v>2779047491.5799999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0.38</v>
      </c>
      <c r="AG59" s="351">
        <f t="shared" si="49"/>
        <v>770097497.66999996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60</v>
      </c>
      <c r="G60" s="100">
        <f t="shared" si="31"/>
        <v>2580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33114192399600</v>
      </c>
      <c r="N60" s="300">
        <f t="shared" si="2"/>
        <v>1655709619.98</v>
      </c>
      <c r="O60" s="155">
        <f t="shared" si="36"/>
        <v>1655709619980</v>
      </c>
      <c r="P60" s="203">
        <f t="shared" si="37"/>
        <v>86384849738278.5</v>
      </c>
      <c r="Q60" s="216">
        <f t="shared" si="4"/>
        <v>4319242486.9139252</v>
      </c>
      <c r="R60" s="119">
        <f t="shared" si="38"/>
        <v>52</v>
      </c>
      <c r="S60" s="120">
        <f t="shared" si="39"/>
        <v>0.02</v>
      </c>
      <c r="T60" s="124">
        <f t="shared" si="40"/>
        <v>72</v>
      </c>
      <c r="U60" s="125">
        <f t="shared" si="41"/>
        <v>0.03</v>
      </c>
      <c r="V60" s="366"/>
      <c r="W60" s="339">
        <f t="shared" si="42"/>
        <v>33114192399599.602</v>
      </c>
      <c r="X60" s="340">
        <f t="shared" si="43"/>
        <v>119499042137878</v>
      </c>
      <c r="Y60" s="343"/>
      <c r="Z60" s="344">
        <f t="shared" si="44"/>
        <v>-119499042117878</v>
      </c>
      <c r="AA60" s="345">
        <f t="shared" si="45"/>
        <v>5974952106.8900003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0.38</v>
      </c>
      <c r="AG60" s="342">
        <f t="shared" si="49"/>
        <v>1655709619.98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60</v>
      </c>
      <c r="G61" s="100">
        <f t="shared" si="31"/>
        <v>2640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71195513659140</v>
      </c>
      <c r="N61" s="300">
        <f t="shared" si="2"/>
        <v>3559775682.9569998</v>
      </c>
      <c r="O61" s="155">
        <f t="shared" si="36"/>
        <v>3559775682957</v>
      </c>
      <c r="P61" s="203">
        <f t="shared" si="37"/>
        <v>185727426937078</v>
      </c>
      <c r="Q61" s="216">
        <f t="shared" si="4"/>
        <v>9286371346.8539009</v>
      </c>
      <c r="R61" s="119">
        <f t="shared" si="38"/>
        <v>52</v>
      </c>
      <c r="S61" s="120">
        <f t="shared" si="39"/>
        <v>0.02</v>
      </c>
      <c r="T61" s="124">
        <f t="shared" si="40"/>
        <v>72</v>
      </c>
      <c r="U61" s="125">
        <f t="shared" si="41"/>
        <v>0.03</v>
      </c>
      <c r="V61" s="366"/>
      <c r="W61" s="339">
        <f t="shared" si="42"/>
        <v>71195513659140.797</v>
      </c>
      <c r="X61" s="340">
        <f t="shared" si="43"/>
        <v>256922940596219</v>
      </c>
      <c r="Y61" s="343"/>
      <c r="Z61" s="344">
        <f t="shared" si="44"/>
        <v>-256922940576219</v>
      </c>
      <c r="AA61" s="345">
        <f t="shared" si="45"/>
        <v>12846147029.809999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0.38</v>
      </c>
      <c r="AG61" s="342">
        <f t="shared" si="49"/>
        <v>3559775682.96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60</v>
      </c>
      <c r="G62" s="100">
        <f t="shared" si="31"/>
        <v>2700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153070354367154</v>
      </c>
      <c r="N62" s="300">
        <f t="shared" si="2"/>
        <v>7653517718.3577003</v>
      </c>
      <c r="O62" s="155">
        <f t="shared" si="36"/>
        <v>7653517718357.7002</v>
      </c>
      <c r="P62" s="203">
        <f t="shared" si="37"/>
        <v>399313967914498</v>
      </c>
      <c r="Q62" s="216">
        <f t="shared" si="4"/>
        <v>19965698395.724899</v>
      </c>
      <c r="R62" s="119">
        <f t="shared" si="38"/>
        <v>52</v>
      </c>
      <c r="S62" s="120">
        <f t="shared" si="39"/>
        <v>0.02</v>
      </c>
      <c r="T62" s="124">
        <f t="shared" si="40"/>
        <v>72</v>
      </c>
      <c r="U62" s="125">
        <f t="shared" si="41"/>
        <v>0.03</v>
      </c>
      <c r="V62" s="366"/>
      <c r="W62" s="339">
        <f t="shared" si="42"/>
        <v>153070354367154</v>
      </c>
      <c r="X62" s="340">
        <f t="shared" si="43"/>
        <v>552384322281652</v>
      </c>
      <c r="Y62" s="343"/>
      <c r="Z62" s="344">
        <f t="shared" si="44"/>
        <v>-552384322261652</v>
      </c>
      <c r="AA62" s="345">
        <f t="shared" si="45"/>
        <v>27619216114.080002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0.38</v>
      </c>
      <c r="AG62" s="342">
        <f t="shared" si="49"/>
        <v>7653517718.3599997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60</v>
      </c>
      <c r="G63" s="100">
        <f t="shared" si="31"/>
        <v>2760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329101261889384</v>
      </c>
      <c r="N63" s="300">
        <f t="shared" si="2"/>
        <v>16455063094.4692</v>
      </c>
      <c r="O63" s="155">
        <f t="shared" si="36"/>
        <v>16455063094469.199</v>
      </c>
      <c r="P63" s="203">
        <f t="shared" si="37"/>
        <v>858525031015960</v>
      </c>
      <c r="Q63" s="216">
        <f t="shared" si="4"/>
        <v>42926251550.797997</v>
      </c>
      <c r="R63" s="119">
        <f t="shared" si="38"/>
        <v>52</v>
      </c>
      <c r="S63" s="120">
        <f t="shared" si="39"/>
        <v>0.02</v>
      </c>
      <c r="T63" s="124">
        <f t="shared" si="40"/>
        <v>72</v>
      </c>
      <c r="U63" s="125">
        <f t="shared" si="41"/>
        <v>0.03</v>
      </c>
      <c r="V63" s="366"/>
      <c r="W63" s="339">
        <f t="shared" si="42"/>
        <v>329101261889384</v>
      </c>
      <c r="X63" s="340">
        <f t="shared" si="43"/>
        <v>1187626292905340</v>
      </c>
      <c r="Y63" s="343"/>
      <c r="Z63" s="344">
        <f t="shared" si="44"/>
        <v>-1187626292885340</v>
      </c>
      <c r="AA63" s="345">
        <f t="shared" si="45"/>
        <v>59381314645.269997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0.38</v>
      </c>
      <c r="AG63" s="342">
        <f t="shared" si="49"/>
        <v>16455063094.469999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60</v>
      </c>
      <c r="G64" s="102">
        <f t="shared" si="31"/>
        <v>2820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707567713062176</v>
      </c>
      <c r="N64" s="301">
        <f t="shared" si="2"/>
        <v>35378385653.108803</v>
      </c>
      <c r="O64" s="156">
        <f t="shared" si="36"/>
        <v>35378385653108.797</v>
      </c>
      <c r="P64" s="204">
        <f t="shared" si="37"/>
        <v>1845828816684110</v>
      </c>
      <c r="Q64" s="215">
        <f t="shared" si="4"/>
        <v>92291440834.205505</v>
      </c>
      <c r="R64" s="121">
        <f t="shared" si="38"/>
        <v>52</v>
      </c>
      <c r="S64" s="122">
        <f t="shared" si="39"/>
        <v>0.02</v>
      </c>
      <c r="T64" s="126">
        <f t="shared" si="40"/>
        <v>72</v>
      </c>
      <c r="U64" s="127">
        <f t="shared" si="41"/>
        <v>0.03</v>
      </c>
      <c r="V64" s="366"/>
      <c r="W64" s="348">
        <f t="shared" si="42"/>
        <v>707567713062176</v>
      </c>
      <c r="X64" s="349">
        <f t="shared" si="43"/>
        <v>2553396529746290</v>
      </c>
      <c r="Y64" s="343"/>
      <c r="Z64" s="352">
        <f t="shared" si="44"/>
        <v>-2553396529726290</v>
      </c>
      <c r="AA64" s="353">
        <f t="shared" si="45"/>
        <v>127669826487.31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0.38</v>
      </c>
      <c r="AG64" s="351">
        <f t="shared" si="49"/>
        <v>35378385653.110001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60</v>
      </c>
      <c r="G65" s="100">
        <f t="shared" si="31"/>
        <v>2880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1521270583083680</v>
      </c>
      <c r="N65" s="300">
        <f t="shared" si="2"/>
        <v>76063529154.184006</v>
      </c>
      <c r="O65" s="155">
        <f t="shared" si="36"/>
        <v>76063529154183.906</v>
      </c>
      <c r="P65" s="203">
        <f t="shared" si="37"/>
        <v>3968531955870640</v>
      </c>
      <c r="Q65" s="216">
        <f t="shared" si="4"/>
        <v>198426597793.53201</v>
      </c>
      <c r="R65" s="119">
        <f t="shared" si="38"/>
        <v>52</v>
      </c>
      <c r="S65" s="120">
        <f t="shared" si="39"/>
        <v>0.02</v>
      </c>
      <c r="T65" s="124">
        <f t="shared" si="40"/>
        <v>72</v>
      </c>
      <c r="U65" s="125">
        <f t="shared" si="41"/>
        <v>0.03</v>
      </c>
      <c r="V65" s="366"/>
      <c r="W65" s="339">
        <f t="shared" si="42"/>
        <v>1521270583083680</v>
      </c>
      <c r="X65" s="340">
        <f t="shared" si="43"/>
        <v>5489802538954320</v>
      </c>
      <c r="Y65" s="343"/>
      <c r="Z65" s="344">
        <f t="shared" si="44"/>
        <v>-5489802538934320</v>
      </c>
      <c r="AA65" s="345">
        <f t="shared" si="45"/>
        <v>274490126947.72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0.38</v>
      </c>
      <c r="AG65" s="342">
        <f t="shared" si="49"/>
        <v>76063529154.179993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60</v>
      </c>
      <c r="G66" s="100">
        <f t="shared" si="31"/>
        <v>2940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3270731753629900</v>
      </c>
      <c r="N66" s="300">
        <f t="shared" si="2"/>
        <v>163536587681.495</v>
      </c>
      <c r="O66" s="155">
        <f t="shared" si="36"/>
        <v>163536587681495</v>
      </c>
      <c r="P66" s="203">
        <f t="shared" si="37"/>
        <v>8532343705121670</v>
      </c>
      <c r="Q66" s="216">
        <f t="shared" si="4"/>
        <v>426617185256.0835</v>
      </c>
      <c r="R66" s="119">
        <f t="shared" si="38"/>
        <v>52</v>
      </c>
      <c r="S66" s="120">
        <f t="shared" si="39"/>
        <v>0.02</v>
      </c>
      <c r="T66" s="124">
        <f t="shared" si="40"/>
        <v>72</v>
      </c>
      <c r="U66" s="125">
        <f t="shared" si="41"/>
        <v>0.02</v>
      </c>
      <c r="V66" s="366"/>
      <c r="W66" s="339">
        <f t="shared" si="42"/>
        <v>3270731753629910</v>
      </c>
      <c r="X66" s="340">
        <f t="shared" si="43"/>
        <v>1.18030754587516E+16</v>
      </c>
      <c r="Y66" s="343"/>
      <c r="Z66" s="344">
        <f t="shared" si="44"/>
        <v>-1.18030754587316E+16</v>
      </c>
      <c r="AA66" s="345">
        <f t="shared" si="45"/>
        <v>590153772937.57996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0.38</v>
      </c>
      <c r="AG66" s="342">
        <f t="shared" si="49"/>
        <v>163536587681.5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60</v>
      </c>
      <c r="G67" s="100">
        <f t="shared" si="31"/>
        <v>3000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7032073270304300</v>
      </c>
      <c r="N67" s="300">
        <f t="shared" si="2"/>
        <v>351603663515.21503</v>
      </c>
      <c r="O67" s="155">
        <f t="shared" si="36"/>
        <v>351603663515215</v>
      </c>
      <c r="P67" s="203">
        <f t="shared" si="37"/>
        <v>1.83445389660114E+16</v>
      </c>
      <c r="Q67" s="216">
        <f t="shared" si="4"/>
        <v>917226948300.56995</v>
      </c>
      <c r="R67" s="119">
        <f t="shared" si="38"/>
        <v>52</v>
      </c>
      <c r="S67" s="120">
        <f t="shared" si="39"/>
        <v>0.02</v>
      </c>
      <c r="T67" s="124">
        <f t="shared" si="40"/>
        <v>72</v>
      </c>
      <c r="U67" s="125">
        <f t="shared" si="41"/>
        <v>0.02</v>
      </c>
      <c r="V67" s="366"/>
      <c r="W67" s="339">
        <f t="shared" si="42"/>
        <v>7032073270304310</v>
      </c>
      <c r="X67" s="340">
        <f t="shared" si="43"/>
        <v>2.53766122363157E+16</v>
      </c>
      <c r="Y67" s="343"/>
      <c r="Z67" s="344">
        <f t="shared" si="44"/>
        <v>-2.53766122362957E+16</v>
      </c>
      <c r="AA67" s="345">
        <f t="shared" si="45"/>
        <v>1268830611815.78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0.38</v>
      </c>
      <c r="AG67" s="342">
        <f t="shared" si="49"/>
        <v>351603663515.21997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60</v>
      </c>
      <c r="G68" s="100">
        <f t="shared" si="31"/>
        <v>3060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1.51189575311543E+16</v>
      </c>
      <c r="N68" s="300">
        <f t="shared" si="2"/>
        <v>755947876557.71497</v>
      </c>
      <c r="O68" s="155">
        <f t="shared" si="36"/>
        <v>755947876557713</v>
      </c>
      <c r="P68" s="203">
        <f t="shared" si="37"/>
        <v>3.9440758776924304E+16</v>
      </c>
      <c r="Q68" s="216">
        <f t="shared" si="4"/>
        <v>1972037938846.2151</v>
      </c>
      <c r="R68" s="119">
        <f t="shared" si="38"/>
        <v>52</v>
      </c>
      <c r="S68" s="120">
        <f t="shared" si="39"/>
        <v>0.02</v>
      </c>
      <c r="T68" s="124">
        <f t="shared" si="40"/>
        <v>72</v>
      </c>
      <c r="U68" s="125">
        <f t="shared" si="41"/>
        <v>0.02</v>
      </c>
      <c r="V68" s="366"/>
      <c r="W68" s="339">
        <f t="shared" si="42"/>
        <v>1.51189575311543E+16</v>
      </c>
      <c r="X68" s="340">
        <f t="shared" si="43"/>
        <v>5.45597163080786E+16</v>
      </c>
      <c r="Y68" s="343"/>
      <c r="Z68" s="344">
        <f t="shared" si="44"/>
        <v>-5.45597163080586E+16</v>
      </c>
      <c r="AA68" s="345">
        <f t="shared" si="45"/>
        <v>2727985815403.9302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0.38</v>
      </c>
      <c r="AG68" s="342">
        <f t="shared" si="49"/>
        <v>755947876557.71997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60</v>
      </c>
      <c r="G69" s="102">
        <f t="shared" si="31"/>
        <v>3120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3.25057586919816E+16</v>
      </c>
      <c r="N69" s="301">
        <f t="shared" si="2"/>
        <v>1625287934599.0801</v>
      </c>
      <c r="O69" s="156">
        <f t="shared" si="36"/>
        <v>1625287934599080</v>
      </c>
      <c r="P69" s="204">
        <f t="shared" si="37"/>
        <v>8.4797631370387104E+16</v>
      </c>
      <c r="Q69" s="215">
        <f t="shared" si="4"/>
        <v>4239881568519.355</v>
      </c>
      <c r="R69" s="121">
        <f t="shared" si="38"/>
        <v>52</v>
      </c>
      <c r="S69" s="122">
        <f t="shared" si="39"/>
        <v>0.02</v>
      </c>
      <c r="T69" s="126">
        <f t="shared" si="40"/>
        <v>72</v>
      </c>
      <c r="U69" s="127">
        <f t="shared" si="41"/>
        <v>0.02</v>
      </c>
      <c r="V69" s="366"/>
      <c r="W69" s="348">
        <f t="shared" si="42"/>
        <v>3.25057586919817E+16</v>
      </c>
      <c r="X69" s="349">
        <f t="shared" si="43"/>
        <v>1.1730339006236899E+17</v>
      </c>
      <c r="Y69" s="343"/>
      <c r="Z69" s="352">
        <f t="shared" si="44"/>
        <v>-1.1730339006234899E+17</v>
      </c>
      <c r="AA69" s="353">
        <f t="shared" si="45"/>
        <v>5865169503118.4502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0.38</v>
      </c>
      <c r="AG69" s="351">
        <f t="shared" si="49"/>
        <v>1625287934599.0801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60</v>
      </c>
      <c r="G70" s="100">
        <f t="shared" si="31"/>
        <v>3180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6.98873811877606E+16</v>
      </c>
      <c r="N70" s="300">
        <f t="shared" si="2"/>
        <v>3494369059388.0298</v>
      </c>
      <c r="O70" s="155">
        <f t="shared" si="36"/>
        <v>3494369059388030</v>
      </c>
      <c r="P70" s="203">
        <f t="shared" si="37"/>
        <v>1.82314907446332E+17</v>
      </c>
      <c r="Q70" s="216">
        <f t="shared" si="4"/>
        <v>9115745372316.5996</v>
      </c>
      <c r="R70" s="119">
        <f t="shared" si="38"/>
        <v>52</v>
      </c>
      <c r="S70" s="120">
        <f t="shared" si="39"/>
        <v>0.02</v>
      </c>
      <c r="T70" s="124">
        <f t="shared" si="40"/>
        <v>72</v>
      </c>
      <c r="U70" s="125">
        <f t="shared" si="41"/>
        <v>0.02</v>
      </c>
      <c r="V70" s="366"/>
      <c r="W70" s="339">
        <f t="shared" si="42"/>
        <v>6.9887381187760704E+16</v>
      </c>
      <c r="X70" s="340">
        <f t="shared" si="43"/>
        <v>2.5220228863409299E+17</v>
      </c>
      <c r="Y70" s="343"/>
      <c r="Z70" s="344">
        <f t="shared" si="44"/>
        <v>-2.5220228863407299E+17</v>
      </c>
      <c r="AA70" s="345">
        <f t="shared" si="45"/>
        <v>12610114431704.699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0.38</v>
      </c>
      <c r="AG70" s="342">
        <f t="shared" si="49"/>
        <v>3494369059388.04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60</v>
      </c>
      <c r="G71" s="100">
        <f t="shared" si="31"/>
        <v>3240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1.5025786955368499E+17</v>
      </c>
      <c r="N71" s="300">
        <f t="shared" si="2"/>
        <v>7512893477684.25</v>
      </c>
      <c r="O71" s="155">
        <f t="shared" si="36"/>
        <v>7512893477684270</v>
      </c>
      <c r="P71" s="203">
        <f t="shared" si="37"/>
        <v>3.9197705100961402E+17</v>
      </c>
      <c r="Q71" s="216">
        <f t="shared" si="4"/>
        <v>19598852550480.699</v>
      </c>
      <c r="R71" s="119">
        <f t="shared" si="38"/>
        <v>52</v>
      </c>
      <c r="S71" s="120">
        <f t="shared" si="39"/>
        <v>0.02</v>
      </c>
      <c r="T71" s="124">
        <f t="shared" si="40"/>
        <v>72</v>
      </c>
      <c r="U71" s="125">
        <f t="shared" si="41"/>
        <v>0.02</v>
      </c>
      <c r="V71" s="366"/>
      <c r="W71" s="339">
        <f t="shared" si="42"/>
        <v>1.5025786955368602E+17</v>
      </c>
      <c r="X71" s="340">
        <f t="shared" si="43"/>
        <v>5.4223492056329997E+17</v>
      </c>
      <c r="Y71" s="343"/>
      <c r="Z71" s="344">
        <f t="shared" si="44"/>
        <v>-5.4223492056328E+17</v>
      </c>
      <c r="AA71" s="345">
        <f t="shared" si="45"/>
        <v>27111746028165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0.38</v>
      </c>
      <c r="AG71" s="342">
        <f t="shared" si="49"/>
        <v>7512893477684.2998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60</v>
      </c>
      <c r="G72" s="100">
        <f t="shared" si="31"/>
        <v>3300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3.23054419540424E+17</v>
      </c>
      <c r="N72" s="300">
        <f t="shared" si="2"/>
        <v>16152720977021.199</v>
      </c>
      <c r="O72" s="155">
        <f t="shared" si="36"/>
        <v>1.61527209770212E+16</v>
      </c>
      <c r="P72" s="203">
        <f t="shared" si="37"/>
        <v>8.4275065967066995E+17</v>
      </c>
      <c r="Q72" s="216">
        <f t="shared" si="4"/>
        <v>42137532983533.5</v>
      </c>
      <c r="R72" s="119">
        <f t="shared" si="38"/>
        <v>52</v>
      </c>
      <c r="S72" s="120">
        <f t="shared" si="39"/>
        <v>0.02</v>
      </c>
      <c r="T72" s="124">
        <f t="shared" si="40"/>
        <v>72</v>
      </c>
      <c r="U72" s="125">
        <f t="shared" si="41"/>
        <v>0.02</v>
      </c>
      <c r="V72" s="366"/>
      <c r="W72" s="339">
        <f t="shared" si="42"/>
        <v>3.23054419540424E+17</v>
      </c>
      <c r="X72" s="340">
        <f t="shared" si="43"/>
        <v>1.1658050792110899E+18</v>
      </c>
      <c r="Y72" s="343"/>
      <c r="Z72" s="344">
        <f t="shared" si="44"/>
        <v>-1.16580507921107E+18</v>
      </c>
      <c r="AA72" s="345">
        <f t="shared" si="45"/>
        <v>58290253960554.5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0.38</v>
      </c>
      <c r="AG72" s="342">
        <f t="shared" si="49"/>
        <v>16152720977021.199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60</v>
      </c>
      <c r="G73" s="100">
        <f t="shared" si="31"/>
        <v>3360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6.9456700201191194E+17</v>
      </c>
      <c r="N73" s="300">
        <f t="shared" si="2"/>
        <v>34728350100595.598</v>
      </c>
      <c r="O73" s="155">
        <f t="shared" si="36"/>
        <v>3.47283501005956E+16</v>
      </c>
      <c r="P73" s="203">
        <f t="shared" si="37"/>
        <v>1.8119139182919401E+18</v>
      </c>
      <c r="Q73" s="216">
        <f t="shared" si="4"/>
        <v>90595695914597</v>
      </c>
      <c r="R73" s="119">
        <f t="shared" si="38"/>
        <v>52</v>
      </c>
      <c r="S73" s="120">
        <f t="shared" si="39"/>
        <v>0.02</v>
      </c>
      <c r="T73" s="124">
        <f t="shared" si="40"/>
        <v>72</v>
      </c>
      <c r="U73" s="125">
        <f t="shared" si="41"/>
        <v>0.02</v>
      </c>
      <c r="V73" s="366"/>
      <c r="W73" s="339">
        <f t="shared" si="42"/>
        <v>6.9456700201191194E+17</v>
      </c>
      <c r="X73" s="340">
        <f t="shared" si="43"/>
        <v>2.50648092030385E+18</v>
      </c>
      <c r="Y73" s="343"/>
      <c r="Z73" s="344">
        <f t="shared" si="44"/>
        <v>-2.50648092030383E+18</v>
      </c>
      <c r="AA73" s="345">
        <f t="shared" si="45"/>
        <v>125324046015192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0.38</v>
      </c>
      <c r="AG73" s="342">
        <f t="shared" si="49"/>
        <v>34728350100595.602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60</v>
      </c>
      <c r="G74" s="102">
        <f t="shared" si="31"/>
        <v>3420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1.49331905432561E+18</v>
      </c>
      <c r="N74" s="301">
        <f t="shared" si="2"/>
        <v>74665952716280.5</v>
      </c>
      <c r="O74" s="156">
        <f t="shared" si="36"/>
        <v>7.4665952716280608E+16</v>
      </c>
      <c r="P74" s="204">
        <f t="shared" si="37"/>
        <v>3.89561492432768E+18</v>
      </c>
      <c r="Q74" s="215">
        <f t="shared" si="4"/>
        <v>194780746216384</v>
      </c>
      <c r="R74" s="121">
        <f t="shared" si="38"/>
        <v>52</v>
      </c>
      <c r="S74" s="122">
        <f t="shared" si="39"/>
        <v>0.02</v>
      </c>
      <c r="T74" s="126">
        <f t="shared" si="40"/>
        <v>72</v>
      </c>
      <c r="U74" s="127">
        <f t="shared" si="41"/>
        <v>0.02</v>
      </c>
      <c r="V74" s="366"/>
      <c r="W74" s="348">
        <f t="shared" si="42"/>
        <v>1.49331905432561E+18</v>
      </c>
      <c r="X74" s="349">
        <f t="shared" si="43"/>
        <v>5.3889339786532905E+18</v>
      </c>
      <c r="Y74" s="343"/>
      <c r="Z74" s="352">
        <f t="shared" si="44"/>
        <v>-5.38893397865327E+18</v>
      </c>
      <c r="AA74" s="353">
        <f t="shared" si="45"/>
        <v>269446698932665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0.38</v>
      </c>
      <c r="AG74" s="351">
        <f t="shared" si="49"/>
        <v>74665952716280.5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60</v>
      </c>
      <c r="G75" s="100">
        <f t="shared" si="31"/>
        <v>3480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3.2106359668000599E+18</v>
      </c>
      <c r="N75" s="300">
        <f t="shared" si="2"/>
        <v>160531798340003</v>
      </c>
      <c r="O75" s="155">
        <f t="shared" si="36"/>
        <v>1.6053179834000301E+17</v>
      </c>
      <c r="P75" s="203">
        <f t="shared" si="37"/>
        <v>8.3755720873045197E+18</v>
      </c>
      <c r="Q75" s="216">
        <f t="shared" si="4"/>
        <v>418778604365226</v>
      </c>
      <c r="R75" s="119">
        <f t="shared" si="38"/>
        <v>52</v>
      </c>
      <c r="S75" s="120">
        <f t="shared" si="39"/>
        <v>0.01</v>
      </c>
      <c r="T75" s="124">
        <f t="shared" si="40"/>
        <v>72</v>
      </c>
      <c r="U75" s="125">
        <f t="shared" si="41"/>
        <v>0.02</v>
      </c>
      <c r="V75" s="366"/>
      <c r="W75" s="339">
        <f t="shared" si="42"/>
        <v>3.2106359668000701E+18</v>
      </c>
      <c r="X75" s="340">
        <f t="shared" si="43"/>
        <v>1.1586208054104601E+19</v>
      </c>
      <c r="Y75" s="343"/>
      <c r="Z75" s="344">
        <f t="shared" si="44"/>
        <v>-1.1586208054104601E+19</v>
      </c>
      <c r="AA75" s="345">
        <f t="shared" si="45"/>
        <v>579310402705230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0.38</v>
      </c>
      <c r="AG75" s="342">
        <f t="shared" si="49"/>
        <v>160531798340003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60</v>
      </c>
      <c r="G76" s="100">
        <f t="shared" si="31"/>
        <v>3540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6.9028673286201395E+18</v>
      </c>
      <c r="N76" s="300">
        <f t="shared" si="2"/>
        <v>345143366431007</v>
      </c>
      <c r="O76" s="155">
        <f t="shared" si="36"/>
        <v>3.4514336643100698E+17</v>
      </c>
      <c r="P76" s="203">
        <f t="shared" si="37"/>
        <v>1.8007479987704701E+19</v>
      </c>
      <c r="Q76" s="216">
        <f t="shared" si="4"/>
        <v>900373999385235</v>
      </c>
      <c r="R76" s="119">
        <f t="shared" si="38"/>
        <v>52</v>
      </c>
      <c r="S76" s="120">
        <f t="shared" si="39"/>
        <v>0.01</v>
      </c>
      <c r="T76" s="124">
        <f t="shared" si="40"/>
        <v>72</v>
      </c>
      <c r="U76" s="125">
        <f t="shared" si="41"/>
        <v>0.02</v>
      </c>
      <c r="V76" s="366"/>
      <c r="W76" s="339">
        <f t="shared" si="42"/>
        <v>6.9028673286201498E+18</v>
      </c>
      <c r="X76" s="340">
        <f t="shared" si="43"/>
        <v>2.4910347316324901E+19</v>
      </c>
      <c r="Y76" s="343"/>
      <c r="Z76" s="344">
        <f t="shared" si="44"/>
        <v>-2.4910347316324901E+19</v>
      </c>
      <c r="AA76" s="345">
        <f t="shared" si="45"/>
        <v>1245517365816240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0.38</v>
      </c>
      <c r="AG76" s="342">
        <f t="shared" si="49"/>
        <v>345143366431007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60</v>
      </c>
      <c r="G77" s="100">
        <f t="shared" si="31"/>
        <v>3600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1.4841164756533299E+19</v>
      </c>
      <c r="N77" s="300">
        <f t="shared" si="2"/>
        <v>742058237826665</v>
      </c>
      <c r="O77" s="155">
        <f t="shared" si="36"/>
        <v>7.4205823782666598E+17</v>
      </c>
      <c r="P77" s="203">
        <f t="shared" si="37"/>
        <v>3.8716081973565096E+19</v>
      </c>
      <c r="Q77" s="216">
        <f t="shared" si="4"/>
        <v>1935804098678254.7</v>
      </c>
      <c r="R77" s="119">
        <f t="shared" si="38"/>
        <v>52</v>
      </c>
      <c r="S77" s="120">
        <f t="shared" si="39"/>
        <v>0.01</v>
      </c>
      <c r="T77" s="124">
        <f t="shared" si="40"/>
        <v>72</v>
      </c>
      <c r="U77" s="125">
        <f t="shared" si="41"/>
        <v>0.02</v>
      </c>
      <c r="V77" s="366"/>
      <c r="W77" s="339">
        <f t="shared" si="42"/>
        <v>1.4841164756533299E+19</v>
      </c>
      <c r="X77" s="340">
        <f t="shared" si="43"/>
        <v>5.3557246730098401E+19</v>
      </c>
      <c r="Y77" s="343"/>
      <c r="Z77" s="344">
        <f t="shared" si="44"/>
        <v>-5.3557246730098401E+19</v>
      </c>
      <c r="AA77" s="345">
        <f t="shared" si="45"/>
        <v>2677862336504920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0.38</v>
      </c>
      <c r="AG77" s="342">
        <f t="shared" si="49"/>
        <v>742058237826665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60</v>
      </c>
      <c r="G78" s="100">
        <f t="shared" si="31"/>
        <v>3660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3.1908504226546602E+19</v>
      </c>
      <c r="N78" s="300">
        <f t="shared" si="2"/>
        <v>1595425211327330</v>
      </c>
      <c r="O78" s="155">
        <f t="shared" si="36"/>
        <v>1.59542521132733E+18</v>
      </c>
      <c r="P78" s="203">
        <f t="shared" si="37"/>
        <v>8.3239576243165102E+19</v>
      </c>
      <c r="Q78" s="216">
        <f t="shared" si="4"/>
        <v>4161978812158255</v>
      </c>
      <c r="R78" s="119">
        <f t="shared" si="38"/>
        <v>52</v>
      </c>
      <c r="S78" s="120">
        <f t="shared" si="39"/>
        <v>0.01</v>
      </c>
      <c r="T78" s="124">
        <f t="shared" si="40"/>
        <v>72</v>
      </c>
      <c r="U78" s="125">
        <f t="shared" si="41"/>
        <v>0.02</v>
      </c>
      <c r="V78" s="366"/>
      <c r="W78" s="339">
        <f t="shared" si="42"/>
        <v>3.19085042265467E+19</v>
      </c>
      <c r="X78" s="340">
        <f t="shared" si="43"/>
        <v>1.1514808046971199E+20</v>
      </c>
      <c r="Y78" s="343"/>
      <c r="Z78" s="344">
        <f t="shared" si="44"/>
        <v>-1.1514808046971199E+20</v>
      </c>
      <c r="AA78" s="345">
        <f t="shared" si="45"/>
        <v>5757404023485600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0.38</v>
      </c>
      <c r="AG78" s="342">
        <f t="shared" si="49"/>
        <v>1595425211327330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60</v>
      </c>
      <c r="G79" s="102">
        <f t="shared" si="31"/>
        <v>3720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6.8603284087075201E+19</v>
      </c>
      <c r="N79" s="301">
        <f t="shared" si="2"/>
        <v>3430164204353760</v>
      </c>
      <c r="O79" s="156">
        <f t="shared" si="36"/>
        <v>3.4301642043537603E+18</v>
      </c>
      <c r="P79" s="204">
        <f t="shared" si="37"/>
        <v>1.7896508892280501E+20</v>
      </c>
      <c r="Q79" s="215">
        <f t="shared" si="4"/>
        <v>8948254446140251</v>
      </c>
      <c r="R79" s="121">
        <f t="shared" si="38"/>
        <v>52</v>
      </c>
      <c r="S79" s="122">
        <f t="shared" si="39"/>
        <v>0.01</v>
      </c>
      <c r="T79" s="126">
        <f t="shared" si="40"/>
        <v>72</v>
      </c>
      <c r="U79" s="127">
        <f t="shared" si="41"/>
        <v>0.02</v>
      </c>
      <c r="V79" s="366"/>
      <c r="W79" s="348">
        <f t="shared" si="42"/>
        <v>6.8603284087075299E+19</v>
      </c>
      <c r="X79" s="349">
        <f t="shared" si="43"/>
        <v>2.4756837300987999E+20</v>
      </c>
      <c r="Y79" s="343"/>
      <c r="Z79" s="352">
        <f t="shared" si="44"/>
        <v>-2.4756837300987999E+20</v>
      </c>
      <c r="AA79" s="353">
        <f t="shared" si="45"/>
        <v>1.2378418650494E+16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0.38</v>
      </c>
      <c r="AG79" s="351">
        <f t="shared" si="49"/>
        <v>3430164204353760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60</v>
      </c>
      <c r="G80" s="100">
        <f t="shared" si="31"/>
        <v>3780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1.4749706078721199E+20</v>
      </c>
      <c r="N80" s="300">
        <f t="shared" si="2"/>
        <v>7374853039360600</v>
      </c>
      <c r="O80" s="155">
        <f t="shared" si="36"/>
        <v>7.3748530393605796E+18</v>
      </c>
      <c r="P80" s="203">
        <f t="shared" si="37"/>
        <v>3.84774941184031E+20</v>
      </c>
      <c r="Q80" s="216">
        <f t="shared" si="4"/>
        <v>1.9238747059201548E+16</v>
      </c>
      <c r="R80" s="119">
        <f t="shared" si="38"/>
        <v>52</v>
      </c>
      <c r="S80" s="120">
        <f t="shared" si="39"/>
        <v>0.01</v>
      </c>
      <c r="T80" s="124">
        <f t="shared" si="40"/>
        <v>72</v>
      </c>
      <c r="U80" s="125">
        <f t="shared" si="41"/>
        <v>0.02</v>
      </c>
      <c r="V80" s="366"/>
      <c r="W80" s="339">
        <f t="shared" si="42"/>
        <v>1.4749706078721199E+20</v>
      </c>
      <c r="X80" s="340">
        <f t="shared" si="43"/>
        <v>5.3227200197124299E+20</v>
      </c>
      <c r="Y80" s="343"/>
      <c r="Z80" s="344">
        <f t="shared" si="44"/>
        <v>-5.3227200197124299E+20</v>
      </c>
      <c r="AA80" s="345">
        <f t="shared" si="45"/>
        <v>2.66136000985621E+16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0.38</v>
      </c>
      <c r="AG80" s="342">
        <f t="shared" si="49"/>
        <v>7374853039360600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60</v>
      </c>
      <c r="G81" s="100">
        <f t="shared" si="31"/>
        <v>3840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3.17118680692504E+20</v>
      </c>
      <c r="N81" s="300">
        <f t="shared" si="2"/>
        <v>1.58559340346252E+16</v>
      </c>
      <c r="O81" s="155">
        <f t="shared" si="36"/>
        <v>1.58559340346252E+19</v>
      </c>
      <c r="P81" s="203">
        <f t="shared" si="37"/>
        <v>8.2726612354566599E+20</v>
      </c>
      <c r="Q81" s="216">
        <f t="shared" si="4"/>
        <v>4.1363306177283296E+16</v>
      </c>
      <c r="R81" s="119">
        <f t="shared" si="38"/>
        <v>52</v>
      </c>
      <c r="S81" s="120">
        <f t="shared" si="39"/>
        <v>0.01</v>
      </c>
      <c r="T81" s="124">
        <f t="shared" si="40"/>
        <v>72</v>
      </c>
      <c r="U81" s="125">
        <f t="shared" si="41"/>
        <v>0.02</v>
      </c>
      <c r="V81" s="366"/>
      <c r="W81" s="339">
        <f t="shared" si="42"/>
        <v>3.1711868069250499E+20</v>
      </c>
      <c r="X81" s="340">
        <f t="shared" si="43"/>
        <v>1.14438480423817E+21</v>
      </c>
      <c r="Y81" s="343"/>
      <c r="Z81" s="344">
        <f t="shared" si="44"/>
        <v>-1.14438480423817E+21</v>
      </c>
      <c r="AA81" s="345">
        <f t="shared" si="45"/>
        <v>5.7219240211908496E+16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0.38</v>
      </c>
      <c r="AG81" s="342">
        <f t="shared" si="49"/>
        <v>1.58559340346252E+16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60</v>
      </c>
      <c r="G82" s="100">
        <f t="shared" si="31"/>
        <v>3900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6.8180516348888403E+20</v>
      </c>
      <c r="N82" s="300">
        <f t="shared" si="2"/>
        <v>3.40902581744442E+16</v>
      </c>
      <c r="O82" s="155">
        <f t="shared" si="36"/>
        <v>3.40902581744442E+19</v>
      </c>
      <c r="P82" s="203">
        <f t="shared" si="37"/>
        <v>1.7786221656231801E+21</v>
      </c>
      <c r="Q82" s="216">
        <f t="shared" si="4"/>
        <v>8.8931108281159008E+16</v>
      </c>
      <c r="R82" s="119">
        <f t="shared" si="38"/>
        <v>52</v>
      </c>
      <c r="S82" s="120">
        <f t="shared" si="39"/>
        <v>0.01</v>
      </c>
      <c r="T82" s="124">
        <f t="shared" si="40"/>
        <v>72</v>
      </c>
      <c r="U82" s="125">
        <f t="shared" si="41"/>
        <v>0.02</v>
      </c>
      <c r="V82" s="366"/>
      <c r="W82" s="339">
        <f t="shared" si="42"/>
        <v>6.8180516348888495E+20</v>
      </c>
      <c r="X82" s="340">
        <f t="shared" si="43"/>
        <v>2.4604273291120602E+21</v>
      </c>
      <c r="Y82" s="343"/>
      <c r="Z82" s="344">
        <f t="shared" si="44"/>
        <v>-2.4604273291120602E+21</v>
      </c>
      <c r="AA82" s="345">
        <f t="shared" si="45"/>
        <v>1.2302136645560301E+17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0.38</v>
      </c>
      <c r="AG82" s="342">
        <f t="shared" si="49"/>
        <v>3.40902581744442E+16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60</v>
      </c>
      <c r="G83" s="100">
        <f t="shared" si="31"/>
        <v>3960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1.4658811015010999E+21</v>
      </c>
      <c r="N83" s="300">
        <f t="shared" si="2"/>
        <v>7.3294055075054992E+16</v>
      </c>
      <c r="O83" s="155">
        <f t="shared" si="36"/>
        <v>7.3294055075055002E+19</v>
      </c>
      <c r="P83" s="203">
        <f t="shared" si="37"/>
        <v>3.8240376560898298E+21</v>
      </c>
      <c r="Q83" s="216">
        <f t="shared" si="4"/>
        <v>1.9120188280449149E+17</v>
      </c>
      <c r="R83" s="119">
        <f t="shared" si="38"/>
        <v>52</v>
      </c>
      <c r="S83" s="120">
        <f t="shared" si="39"/>
        <v>0.01</v>
      </c>
      <c r="T83" s="124">
        <f t="shared" si="40"/>
        <v>72</v>
      </c>
      <c r="U83" s="125">
        <f t="shared" si="41"/>
        <v>0.02</v>
      </c>
      <c r="V83" s="366"/>
      <c r="W83" s="339">
        <f t="shared" si="42"/>
        <v>1.4658811015010999E+21</v>
      </c>
      <c r="X83" s="340">
        <f t="shared" si="43"/>
        <v>5.2899187575909295E+21</v>
      </c>
      <c r="Y83" s="343"/>
      <c r="Z83" s="344">
        <f t="shared" si="44"/>
        <v>-5.2899187575909295E+21</v>
      </c>
      <c r="AA83" s="345">
        <f t="shared" si="45"/>
        <v>2.6449593787954598E+17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0.38</v>
      </c>
      <c r="AG83" s="342">
        <f t="shared" si="49"/>
        <v>7.3294055075055008E+16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60</v>
      </c>
      <c r="G84" s="102">
        <f t="shared" ref="G84:G89" si="55">G83+F84</f>
        <v>4020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3.1516443682273598E+21</v>
      </c>
      <c r="N84" s="301">
        <f t="shared" si="2"/>
        <v>1.57582218411368E+17</v>
      </c>
      <c r="O84" s="156">
        <f t="shared" ref="O84:O89" si="60">ROUND(ROUND(K84,2)*$O$4,2)</f>
        <v>1.5758221841136799E+20</v>
      </c>
      <c r="P84" s="204">
        <f t="shared" ref="P84:P89" si="61">ROUND((ROUND(K83,2)*(G84-G83)*$O$4+P83+J84*$O$6),2)</f>
        <v>8.2216809605931299E+21</v>
      </c>
      <c r="Q84" s="215">
        <f t="shared" si="4"/>
        <v>4.1108404802965651E+17</v>
      </c>
      <c r="R84" s="121">
        <f t="shared" ref="R84:R89" si="62">ROUND(P84/O84,0)</f>
        <v>52</v>
      </c>
      <c r="S84" s="122">
        <f t="shared" ref="S84:S89" si="63">ROUND(R84/G84,2)</f>
        <v>0.01</v>
      </c>
      <c r="T84" s="126">
        <f t="shared" ref="T84:T89" si="64">R84+C84</f>
        <v>72</v>
      </c>
      <c r="U84" s="127">
        <f t="shared" ref="U84:U89" si="65">ROUND(T84/G84,2)</f>
        <v>0.02</v>
      </c>
      <c r="V84" s="366"/>
      <c r="W84" s="348">
        <f t="shared" ref="W84:W89" si="66">ROUND(K84*$O$7,2)</f>
        <v>3.1516443682273697E+21</v>
      </c>
      <c r="X84" s="349">
        <f t="shared" ref="X84:X89" si="67">ROUND(P84+W84,2)</f>
        <v>1.1373325328820499E+22</v>
      </c>
      <c r="Y84" s="343"/>
      <c r="Z84" s="352">
        <f t="shared" ref="Z84:Z89" si="68">IF($O$10&gt;0,ROUND($O$10-X84,2),0)</f>
        <v>-1.1373325328820499E+22</v>
      </c>
      <c r="AA84" s="353">
        <f t="shared" ref="AA84:AA89" si="69">IF($O$10&gt;0,ROUND(X84/$O$10,2),0)</f>
        <v>5.6866626644102502E+17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0.38</v>
      </c>
      <c r="AG84" s="351">
        <f t="shared" ref="AG84:AG89" si="74">IF($O$10&gt;0,ROUND(W84/$O$10,2),0)</f>
        <v>1.57582218411368E+17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60</v>
      </c>
      <c r="G85" s="100">
        <f t="shared" si="55"/>
        <v>4080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6.7760353916888201E+21</v>
      </c>
      <c r="N85" s="300">
        <f t="shared" ref="N85:N119" si="75">IF($O$10&gt;0,M85/$O$10,0)</f>
        <v>3.3880176958444102E+17</v>
      </c>
      <c r="O85" s="155">
        <f t="shared" si="60"/>
        <v>3.3880176958444103E+20</v>
      </c>
      <c r="P85" s="203">
        <f t="shared" si="61"/>
        <v>1.76766140652752E+22</v>
      </c>
      <c r="Q85" s="216">
        <f t="shared" ref="Q85:Q119" si="76">P85/$O$10</f>
        <v>8.8383070326376E+17</v>
      </c>
      <c r="R85" s="119">
        <f t="shared" si="62"/>
        <v>52</v>
      </c>
      <c r="S85" s="120">
        <f t="shared" si="63"/>
        <v>0.01</v>
      </c>
      <c r="T85" s="124">
        <f t="shared" si="64"/>
        <v>72</v>
      </c>
      <c r="U85" s="125">
        <f t="shared" si="65"/>
        <v>0.02</v>
      </c>
      <c r="V85" s="366"/>
      <c r="W85" s="339">
        <f t="shared" si="66"/>
        <v>6.7760353916888296E+21</v>
      </c>
      <c r="X85" s="340">
        <f t="shared" si="67"/>
        <v>2.4452649456964001E+22</v>
      </c>
      <c r="Y85" s="343"/>
      <c r="Z85" s="344">
        <f t="shared" si="68"/>
        <v>-2.4452649456964001E+22</v>
      </c>
      <c r="AA85" s="345">
        <f t="shared" si="69"/>
        <v>1.2226324728481999E+18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0.38</v>
      </c>
      <c r="AG85" s="342">
        <f t="shared" si="74"/>
        <v>3.3880176958444102E+17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60</v>
      </c>
      <c r="G86" s="100">
        <f t="shared" si="55"/>
        <v>4140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1.4568476092131E+22</v>
      </c>
      <c r="N86" s="300">
        <f t="shared" si="75"/>
        <v>7.2842380460655002E+17</v>
      </c>
      <c r="O86" s="155">
        <f t="shared" si="60"/>
        <v>7.2842380460654802E+20</v>
      </c>
      <c r="P86" s="203">
        <f t="shared" si="61"/>
        <v>3.8004720240341696E+22</v>
      </c>
      <c r="Q86" s="216">
        <f t="shared" si="76"/>
        <v>1.9002360120170847E+18</v>
      </c>
      <c r="R86" s="119">
        <f t="shared" si="62"/>
        <v>52</v>
      </c>
      <c r="S86" s="120">
        <f t="shared" si="63"/>
        <v>0.01</v>
      </c>
      <c r="T86" s="124">
        <f t="shared" si="64"/>
        <v>72</v>
      </c>
      <c r="U86" s="125">
        <f t="shared" si="65"/>
        <v>0.02</v>
      </c>
      <c r="V86" s="366"/>
      <c r="W86" s="339">
        <f t="shared" si="66"/>
        <v>1.4568476092131E+22</v>
      </c>
      <c r="X86" s="340">
        <f t="shared" si="67"/>
        <v>5.25731963324727E+22</v>
      </c>
      <c r="Y86" s="343"/>
      <c r="Z86" s="344">
        <f t="shared" si="68"/>
        <v>-5.25731963324727E+22</v>
      </c>
      <c r="AA86" s="345">
        <f t="shared" si="69"/>
        <v>2.6286598166236298E+18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0.38</v>
      </c>
      <c r="AG86" s="342">
        <f t="shared" si="74"/>
        <v>7.2842380460655002E+17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60</v>
      </c>
      <c r="G87" s="100">
        <f t="shared" si="55"/>
        <v>4200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3.1322223598081602E+22</v>
      </c>
      <c r="N87" s="300">
        <f t="shared" si="75"/>
        <v>1.5661111799040801E+18</v>
      </c>
      <c r="O87" s="155">
        <f t="shared" si="60"/>
        <v>1.5661111799040799E+21</v>
      </c>
      <c r="P87" s="203">
        <f t="shared" si="61"/>
        <v>8.17101485167346E+22</v>
      </c>
      <c r="Q87" s="216">
        <f t="shared" si="76"/>
        <v>4.0855074258367299E+18</v>
      </c>
      <c r="R87" s="119">
        <f t="shared" si="62"/>
        <v>52</v>
      </c>
      <c r="S87" s="120">
        <f t="shared" si="63"/>
        <v>0.01</v>
      </c>
      <c r="T87" s="124">
        <f t="shared" si="64"/>
        <v>72</v>
      </c>
      <c r="U87" s="125">
        <f t="shared" si="65"/>
        <v>0.02</v>
      </c>
      <c r="V87" s="366"/>
      <c r="W87" s="339">
        <f t="shared" si="66"/>
        <v>3.1322223598081602E+22</v>
      </c>
      <c r="X87" s="340">
        <f t="shared" si="67"/>
        <v>1.1303237211481599E+23</v>
      </c>
      <c r="Y87" s="343"/>
      <c r="Z87" s="344">
        <f t="shared" si="68"/>
        <v>-1.1303237211481599E+23</v>
      </c>
      <c r="AA87" s="345">
        <f t="shared" si="69"/>
        <v>5.6516186057408E+18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0.38</v>
      </c>
      <c r="AG87" s="342">
        <f t="shared" si="74"/>
        <v>1.5661111799040799E+18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60</v>
      </c>
      <c r="G88" s="100">
        <f t="shared" si="55"/>
        <v>4260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6.7342780735875399E+22</v>
      </c>
      <c r="N88" s="300">
        <f t="shared" si="75"/>
        <v>3.36713903679377E+18</v>
      </c>
      <c r="O88" s="155">
        <f t="shared" si="60"/>
        <v>3.3671390367937698E+21</v>
      </c>
      <c r="P88" s="203">
        <f t="shared" si="61"/>
        <v>1.7567681931097901E+23</v>
      </c>
      <c r="Q88" s="216">
        <f t="shared" si="76"/>
        <v>8.7838409655489505E+18</v>
      </c>
      <c r="R88" s="119">
        <f t="shared" si="62"/>
        <v>52</v>
      </c>
      <c r="S88" s="120">
        <f t="shared" si="63"/>
        <v>0.01</v>
      </c>
      <c r="T88" s="124">
        <f t="shared" si="64"/>
        <v>72</v>
      </c>
      <c r="U88" s="125">
        <f t="shared" si="65"/>
        <v>0.02</v>
      </c>
      <c r="V88" s="366"/>
      <c r="W88" s="339">
        <f t="shared" si="66"/>
        <v>6.7342780735875399E+22</v>
      </c>
      <c r="X88" s="340">
        <f t="shared" si="67"/>
        <v>2.4301960004685401E+23</v>
      </c>
      <c r="Y88" s="343"/>
      <c r="Z88" s="344">
        <f t="shared" si="68"/>
        <v>-2.4301960004685401E+23</v>
      </c>
      <c r="AA88" s="345">
        <f t="shared" si="69"/>
        <v>1.2150980002342699E+19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0.38</v>
      </c>
      <c r="AG88" s="342">
        <f t="shared" si="74"/>
        <v>3.36713903679377E+18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60</v>
      </c>
      <c r="G89" s="102">
        <f t="shared" si="55"/>
        <v>4320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1.4478697858213199E+23</v>
      </c>
      <c r="N89" s="301">
        <f t="shared" si="75"/>
        <v>7.2393489291065999E+18</v>
      </c>
      <c r="O89" s="156">
        <f t="shared" si="60"/>
        <v>7.2393489291066003E+21</v>
      </c>
      <c r="P89" s="204">
        <f t="shared" si="61"/>
        <v>3.7770516151860501E+23</v>
      </c>
      <c r="Q89" s="215">
        <f t="shared" si="76"/>
        <v>1.8885258075930251E+19</v>
      </c>
      <c r="R89" s="121">
        <f t="shared" si="62"/>
        <v>52</v>
      </c>
      <c r="S89" s="122">
        <f t="shared" si="63"/>
        <v>0.01</v>
      </c>
      <c r="T89" s="126">
        <f t="shared" si="64"/>
        <v>72</v>
      </c>
      <c r="U89" s="127">
        <f t="shared" si="65"/>
        <v>0.02</v>
      </c>
      <c r="V89" s="366"/>
      <c r="W89" s="348">
        <f t="shared" si="66"/>
        <v>1.4478697858213199E+23</v>
      </c>
      <c r="X89" s="349">
        <f t="shared" si="67"/>
        <v>5.22492140100737E+23</v>
      </c>
      <c r="Y89" s="343"/>
      <c r="Z89" s="352">
        <f t="shared" si="68"/>
        <v>-5.22492140100737E+23</v>
      </c>
      <c r="AA89" s="353">
        <f t="shared" si="69"/>
        <v>2.61246070050369E+19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0.38</v>
      </c>
      <c r="AG89" s="351">
        <f t="shared" si="74"/>
        <v>7.2393489291065999E+18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60</v>
      </c>
      <c r="G90" s="100">
        <f t="shared" ref="G90:G119" si="82">G89+F90</f>
        <v>4380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3.1129200395158402E+23</v>
      </c>
      <c r="N90" s="300">
        <f t="shared" si="75"/>
        <v>1.5564600197579201E+19</v>
      </c>
      <c r="O90" s="155">
        <f t="shared" ref="O90:O119" si="87">ROUND(ROUND(K90,2)*$O$4,2)</f>
        <v>1.5564600197579201E+22</v>
      </c>
      <c r="P90" s="203">
        <f t="shared" ref="P90:P119" si="88">ROUND((ROUND(K89,2)*(G90-G89)*$O$4+P89+J90*$O$6),2)</f>
        <v>8.1206609726500105E+23</v>
      </c>
      <c r="Q90" s="216">
        <f t="shared" si="76"/>
        <v>4.0603304863250055E+19</v>
      </c>
      <c r="R90" s="119">
        <f t="shared" ref="R90:R119" si="89">ROUND(P90/O90,0)</f>
        <v>52</v>
      </c>
      <c r="S90" s="120">
        <f t="shared" ref="S90:S119" si="90">ROUND(R90/G90,2)</f>
        <v>0.01</v>
      </c>
      <c r="T90" s="124">
        <f t="shared" ref="T90:T119" si="91">R90+C90</f>
        <v>72</v>
      </c>
      <c r="U90" s="125">
        <f t="shared" ref="U90:U119" si="92">ROUND(T90/G90,2)</f>
        <v>0.02</v>
      </c>
      <c r="V90" s="366"/>
      <c r="W90" s="339">
        <f t="shared" ref="W90:W119" si="93">ROUND(K90*$O$7,2)</f>
        <v>3.1129200395158402E+23</v>
      </c>
      <c r="X90" s="340">
        <f t="shared" ref="X90:X119" si="94">ROUND(P90+W90,2)</f>
        <v>1.12335810121658E+24</v>
      </c>
      <c r="Y90" s="343"/>
      <c r="Z90" s="344">
        <f t="shared" ref="Z90:Z119" si="95">IF($O$10&gt;0,ROUND($O$10-X90,2),0)</f>
        <v>-1.12335810121658E+24</v>
      </c>
      <c r="AA90" s="345">
        <f t="shared" ref="AA90:AA119" si="96">IF($O$10&gt;0,ROUND(X90/$O$10,2),0)</f>
        <v>5.6167905060829004E+19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0.38</v>
      </c>
      <c r="AG90" s="342">
        <f t="shared" ref="AG90:AG119" si="101">IF($O$10&gt;0,ROUND(W90/$O$10,2),0)</f>
        <v>1.5564600197579201E+19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60</v>
      </c>
      <c r="G91" s="100">
        <f t="shared" si="82"/>
        <v>4440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6.6927780849590401E+23</v>
      </c>
      <c r="N91" s="300">
        <f t="shared" si="75"/>
        <v>3.3463890424795202E+19</v>
      </c>
      <c r="O91" s="155">
        <f t="shared" si="87"/>
        <v>3.3463890424795199E+22</v>
      </c>
      <c r="P91" s="203">
        <f t="shared" si="88"/>
        <v>1.7459421091197499E+24</v>
      </c>
      <c r="Q91" s="216">
        <f t="shared" si="76"/>
        <v>8.7297105455987491E+19</v>
      </c>
      <c r="R91" s="119">
        <f t="shared" si="89"/>
        <v>52</v>
      </c>
      <c r="S91" s="120">
        <f t="shared" si="90"/>
        <v>0.01</v>
      </c>
      <c r="T91" s="124">
        <f t="shared" si="91"/>
        <v>72</v>
      </c>
      <c r="U91" s="125">
        <f t="shared" si="92"/>
        <v>0.02</v>
      </c>
      <c r="V91" s="366"/>
      <c r="W91" s="339">
        <f t="shared" si="93"/>
        <v>6.6927780849590293E+23</v>
      </c>
      <c r="X91" s="340">
        <f t="shared" si="94"/>
        <v>2.4152199176156499E+24</v>
      </c>
      <c r="Y91" s="343"/>
      <c r="Z91" s="344">
        <f t="shared" si="95"/>
        <v>-2.4152199176156499E+24</v>
      </c>
      <c r="AA91" s="345">
        <f t="shared" si="96"/>
        <v>1.20760995880782E+20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0.38</v>
      </c>
      <c r="AG91" s="342">
        <f t="shared" si="101"/>
        <v>3.3463890424795099E+19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60</v>
      </c>
      <c r="G92" s="100">
        <f t="shared" si="82"/>
        <v>4500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1.43894728826619E+24</v>
      </c>
      <c r="N92" s="300">
        <f t="shared" si="75"/>
        <v>7.1947364413309501E+19</v>
      </c>
      <c r="O92" s="155">
        <f t="shared" si="87"/>
        <v>7.1947364413309601E+22</v>
      </c>
      <c r="P92" s="203">
        <f t="shared" si="88"/>
        <v>3.7537755346074601E+24</v>
      </c>
      <c r="Q92" s="216">
        <f t="shared" si="76"/>
        <v>1.87688776730373E+20</v>
      </c>
      <c r="R92" s="119">
        <f t="shared" si="89"/>
        <v>52</v>
      </c>
      <c r="S92" s="120">
        <f t="shared" si="90"/>
        <v>0.01</v>
      </c>
      <c r="T92" s="124">
        <f t="shared" si="91"/>
        <v>72</v>
      </c>
      <c r="U92" s="125">
        <f t="shared" si="92"/>
        <v>0.02</v>
      </c>
      <c r="V92" s="366"/>
      <c r="W92" s="339">
        <f t="shared" si="93"/>
        <v>1.43894728826619E+24</v>
      </c>
      <c r="X92" s="340">
        <f t="shared" si="94"/>
        <v>5.1927228228736499E+24</v>
      </c>
      <c r="Y92" s="343"/>
      <c r="Z92" s="344">
        <f t="shared" si="95"/>
        <v>-5.1927228228736499E+24</v>
      </c>
      <c r="AA92" s="345">
        <f t="shared" si="96"/>
        <v>2.5963614114368199E+20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0.38</v>
      </c>
      <c r="AG92" s="342">
        <f t="shared" si="101"/>
        <v>7.1947364413309501E+19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60</v>
      </c>
      <c r="G93" s="100">
        <f t="shared" si="82"/>
        <v>4560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3.09373666977232E+24</v>
      </c>
      <c r="N93" s="300">
        <f t="shared" si="75"/>
        <v>1.54686833488616E+20</v>
      </c>
      <c r="O93" s="155">
        <f t="shared" si="87"/>
        <v>1.5468683348861601E+23</v>
      </c>
      <c r="P93" s="203">
        <f t="shared" si="88"/>
        <v>8.0706173994060401E+24</v>
      </c>
      <c r="Q93" s="216">
        <f t="shared" si="76"/>
        <v>4.0353086997030201E+20</v>
      </c>
      <c r="R93" s="119">
        <f t="shared" si="89"/>
        <v>52</v>
      </c>
      <c r="S93" s="120">
        <f t="shared" si="90"/>
        <v>0.01</v>
      </c>
      <c r="T93" s="124">
        <f t="shared" si="91"/>
        <v>72</v>
      </c>
      <c r="U93" s="125">
        <f t="shared" si="92"/>
        <v>0.02</v>
      </c>
      <c r="V93" s="366"/>
      <c r="W93" s="339">
        <f t="shared" si="93"/>
        <v>3.0937366697723098E+24</v>
      </c>
      <c r="X93" s="340">
        <f t="shared" si="94"/>
        <v>1.11643540691784E+25</v>
      </c>
      <c r="Y93" s="343"/>
      <c r="Z93" s="344">
        <f t="shared" si="95"/>
        <v>-1.11643540691784E+25</v>
      </c>
      <c r="AA93" s="345">
        <f t="shared" si="96"/>
        <v>5.5821770345892001E+20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0.38</v>
      </c>
      <c r="AG93" s="342">
        <f t="shared" si="101"/>
        <v>1.5468683348861501E+20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60</v>
      </c>
      <c r="G94" s="102">
        <f t="shared" si="82"/>
        <v>4620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6.6515338400104804E+24</v>
      </c>
      <c r="N94" s="301">
        <f t="shared" si="75"/>
        <v>3.3257669200052401E+20</v>
      </c>
      <c r="O94" s="156">
        <f t="shared" si="87"/>
        <v>3.3257669200052397E+23</v>
      </c>
      <c r="P94" s="204">
        <f t="shared" si="88"/>
        <v>1.7351827408723001E+25</v>
      </c>
      <c r="Q94" s="215">
        <f t="shared" si="76"/>
        <v>8.6759137043615003E+20</v>
      </c>
      <c r="R94" s="121">
        <f t="shared" si="89"/>
        <v>52</v>
      </c>
      <c r="S94" s="122">
        <f t="shared" si="90"/>
        <v>0.01</v>
      </c>
      <c r="T94" s="126">
        <f t="shared" si="91"/>
        <v>72</v>
      </c>
      <c r="U94" s="127">
        <f t="shared" si="92"/>
        <v>0.02</v>
      </c>
      <c r="V94" s="366"/>
      <c r="W94" s="348">
        <f t="shared" si="93"/>
        <v>6.6515338400104697E+24</v>
      </c>
      <c r="X94" s="349">
        <f t="shared" si="94"/>
        <v>2.4003361248733501E+25</v>
      </c>
      <c r="Y94" s="343"/>
      <c r="Z94" s="352">
        <f t="shared" si="95"/>
        <v>-2.4003361248733501E+25</v>
      </c>
      <c r="AA94" s="353">
        <f t="shared" si="96"/>
        <v>1.2001680624366799E+21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0.38</v>
      </c>
      <c r="AG94" s="351">
        <f t="shared" si="101"/>
        <v>3.3257669200052303E+20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60</v>
      </c>
      <c r="G95" s="100">
        <f t="shared" si="82"/>
        <v>4680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1.4300797756022499E+25</v>
      </c>
      <c r="N95" s="300">
        <f t="shared" si="75"/>
        <v>7.1503988780112491E+20</v>
      </c>
      <c r="O95" s="155">
        <f t="shared" si="87"/>
        <v>7.1503988780112594E+23</v>
      </c>
      <c r="P95" s="203">
        <f t="shared" si="88"/>
        <v>3.73064289287544E+25</v>
      </c>
      <c r="Q95" s="216">
        <f t="shared" si="76"/>
        <v>1.8653214464377199E+21</v>
      </c>
      <c r="R95" s="119">
        <f t="shared" si="89"/>
        <v>52</v>
      </c>
      <c r="S95" s="120">
        <f t="shared" si="90"/>
        <v>0.01</v>
      </c>
      <c r="T95" s="124">
        <f t="shared" si="91"/>
        <v>72</v>
      </c>
      <c r="U95" s="125">
        <f t="shared" si="92"/>
        <v>0.02</v>
      </c>
      <c r="V95" s="366"/>
      <c r="W95" s="339">
        <f t="shared" si="93"/>
        <v>1.4300797756022499E+25</v>
      </c>
      <c r="X95" s="340">
        <f t="shared" si="94"/>
        <v>5.16072266847769E+25</v>
      </c>
      <c r="Y95" s="343"/>
      <c r="Z95" s="344">
        <f t="shared" si="95"/>
        <v>-5.16072266847769E+25</v>
      </c>
      <c r="AA95" s="345">
        <f t="shared" si="96"/>
        <v>2.5803613342388401E+21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0.38</v>
      </c>
      <c r="AG95" s="342">
        <f t="shared" si="101"/>
        <v>7.1503988780112504E+20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60</v>
      </c>
      <c r="G96" s="100">
        <f t="shared" si="82"/>
        <v>4740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3.07467151754484E+25</v>
      </c>
      <c r="N96" s="300">
        <f t="shared" si="75"/>
        <v>1.53733575877242E+21</v>
      </c>
      <c r="O96" s="155">
        <f t="shared" si="87"/>
        <v>1.5373357587724201E+24</v>
      </c>
      <c r="P96" s="203">
        <f t="shared" si="88"/>
        <v>8.0208822196822002E+25</v>
      </c>
      <c r="Q96" s="216">
        <f t="shared" si="76"/>
        <v>4.0104411098410999E+21</v>
      </c>
      <c r="R96" s="119">
        <f t="shared" si="89"/>
        <v>52</v>
      </c>
      <c r="S96" s="120">
        <f t="shared" si="90"/>
        <v>0.01</v>
      </c>
      <c r="T96" s="124">
        <f t="shared" si="91"/>
        <v>72</v>
      </c>
      <c r="U96" s="125">
        <f t="shared" si="92"/>
        <v>0.02</v>
      </c>
      <c r="V96" s="366"/>
      <c r="W96" s="339">
        <f t="shared" si="93"/>
        <v>3.07467151754484E+25</v>
      </c>
      <c r="X96" s="340">
        <f t="shared" si="94"/>
        <v>1.1095553737227001E+26</v>
      </c>
      <c r="Y96" s="343"/>
      <c r="Z96" s="344">
        <f t="shared" si="95"/>
        <v>-1.1095553737227001E+26</v>
      </c>
      <c r="AA96" s="345">
        <f t="shared" si="96"/>
        <v>5.5477768686135002E+21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0.38</v>
      </c>
      <c r="AG96" s="342">
        <f t="shared" si="101"/>
        <v>1.53733575877242E+21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60</v>
      </c>
      <c r="G97" s="100">
        <f t="shared" si="82"/>
        <v>4800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6.6105437627214E+25</v>
      </c>
      <c r="N97" s="300">
        <f t="shared" si="75"/>
        <v>3.3052718813607001E+21</v>
      </c>
      <c r="O97" s="155">
        <f t="shared" si="87"/>
        <v>3.3052718813606999E+24</v>
      </c>
      <c r="P97" s="203">
        <f t="shared" si="88"/>
        <v>1.72448967723167E+26</v>
      </c>
      <c r="Q97" s="216">
        <f t="shared" si="76"/>
        <v>8.62244838615835E+21</v>
      </c>
      <c r="R97" s="119">
        <f t="shared" si="89"/>
        <v>52</v>
      </c>
      <c r="S97" s="120">
        <f t="shared" si="90"/>
        <v>0.01</v>
      </c>
      <c r="T97" s="124">
        <f t="shared" si="91"/>
        <v>72</v>
      </c>
      <c r="U97" s="125">
        <f t="shared" si="92"/>
        <v>0.02</v>
      </c>
      <c r="V97" s="366"/>
      <c r="W97" s="339">
        <f t="shared" si="93"/>
        <v>6.6105437627214E+25</v>
      </c>
      <c r="X97" s="340">
        <f t="shared" si="94"/>
        <v>2.38554405350381E+26</v>
      </c>
      <c r="Y97" s="343"/>
      <c r="Z97" s="344">
        <f t="shared" si="95"/>
        <v>-2.38554405350381E+26</v>
      </c>
      <c r="AA97" s="345">
        <f t="shared" si="96"/>
        <v>1.1927720267519101E+22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0.38</v>
      </c>
      <c r="AG97" s="342">
        <f t="shared" si="101"/>
        <v>3.3052718813607001E+21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60</v>
      </c>
      <c r="G98" s="100">
        <f t="shared" si="82"/>
        <v>4860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1.4212669089850999E+26</v>
      </c>
      <c r="N98" s="300">
        <f t="shared" si="75"/>
        <v>7.1063345449255001E+21</v>
      </c>
      <c r="O98" s="155">
        <f t="shared" si="87"/>
        <v>7.1063345449255005E+24</v>
      </c>
      <c r="P98" s="203">
        <f t="shared" si="88"/>
        <v>3.70765280604809E+26</v>
      </c>
      <c r="Q98" s="216">
        <f t="shared" si="76"/>
        <v>1.853826403024045E+22</v>
      </c>
      <c r="R98" s="119">
        <f t="shared" si="89"/>
        <v>52</v>
      </c>
      <c r="S98" s="120">
        <f t="shared" si="90"/>
        <v>0.01</v>
      </c>
      <c r="T98" s="124">
        <f t="shared" si="91"/>
        <v>72</v>
      </c>
      <c r="U98" s="125">
        <f t="shared" si="92"/>
        <v>0.01</v>
      </c>
      <c r="V98" s="366"/>
      <c r="W98" s="339">
        <f t="shared" si="93"/>
        <v>1.4212669089850999E+26</v>
      </c>
      <c r="X98" s="340">
        <f t="shared" si="94"/>
        <v>5.1289197150331899E+26</v>
      </c>
      <c r="Y98" s="343"/>
      <c r="Z98" s="344">
        <f t="shared" si="95"/>
        <v>-5.1289197150331899E+26</v>
      </c>
      <c r="AA98" s="345">
        <f t="shared" si="96"/>
        <v>2.56445985751659E+22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0.38</v>
      </c>
      <c r="AG98" s="342">
        <f t="shared" si="101"/>
        <v>7.1063345449255001E+21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60</v>
      </c>
      <c r="G99" s="102">
        <f t="shared" si="82"/>
        <v>4920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3.0557238543179601E+26</v>
      </c>
      <c r="N99" s="301">
        <f t="shared" si="75"/>
        <v>1.52786192715898E+22</v>
      </c>
      <c r="O99" s="156">
        <f t="shared" si="87"/>
        <v>1.5278619271589801E+25</v>
      </c>
      <c r="P99" s="204">
        <f t="shared" si="88"/>
        <v>7.9714535330033904E+26</v>
      </c>
      <c r="Q99" s="215">
        <f t="shared" si="76"/>
        <v>3.9857267665016954E+22</v>
      </c>
      <c r="R99" s="121">
        <f t="shared" si="89"/>
        <v>52</v>
      </c>
      <c r="S99" s="122">
        <f t="shared" si="90"/>
        <v>0.01</v>
      </c>
      <c r="T99" s="126">
        <f t="shared" si="91"/>
        <v>72</v>
      </c>
      <c r="U99" s="127">
        <f t="shared" si="92"/>
        <v>0.01</v>
      </c>
      <c r="V99" s="366"/>
      <c r="W99" s="348">
        <f t="shared" si="93"/>
        <v>3.0557238543179601E+26</v>
      </c>
      <c r="X99" s="349">
        <f t="shared" si="94"/>
        <v>1.10271773873214E+27</v>
      </c>
      <c r="Y99" s="343"/>
      <c r="Z99" s="352">
        <f t="shared" si="95"/>
        <v>-1.10271773873214E+27</v>
      </c>
      <c r="AA99" s="353">
        <f t="shared" si="96"/>
        <v>5.5135886936606998E+22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0.38</v>
      </c>
      <c r="AG99" s="351">
        <f t="shared" si="101"/>
        <v>1.52786192715898E+22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60</v>
      </c>
      <c r="G100" s="100">
        <f t="shared" si="82"/>
        <v>4980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6.56980628678362E+26</v>
      </c>
      <c r="N100" s="300">
        <f t="shared" si="75"/>
        <v>3.2849031433918102E+22</v>
      </c>
      <c r="O100" s="155">
        <f t="shared" si="87"/>
        <v>3.2849031433918099E+25</v>
      </c>
      <c r="P100" s="203">
        <f t="shared" si="88"/>
        <v>1.7138625095957299E+27</v>
      </c>
      <c r="Q100" s="216">
        <f t="shared" si="76"/>
        <v>8.5693125479786489E+22</v>
      </c>
      <c r="R100" s="119">
        <f t="shared" si="89"/>
        <v>52</v>
      </c>
      <c r="S100" s="120">
        <f t="shared" si="90"/>
        <v>0.01</v>
      </c>
      <c r="T100" s="124">
        <f t="shared" si="91"/>
        <v>72</v>
      </c>
      <c r="U100" s="125">
        <f t="shared" si="92"/>
        <v>0.01</v>
      </c>
      <c r="V100" s="366"/>
      <c r="W100" s="339">
        <f t="shared" si="93"/>
        <v>6.56980628678362E+26</v>
      </c>
      <c r="X100" s="340">
        <f t="shared" si="94"/>
        <v>2.37084313827409E+27</v>
      </c>
      <c r="Y100" s="343"/>
      <c r="Z100" s="344">
        <f t="shared" si="95"/>
        <v>-2.37084313827409E+27</v>
      </c>
      <c r="AA100" s="345">
        <f t="shared" si="96"/>
        <v>1.1854215691370499E+23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0.38</v>
      </c>
      <c r="AG100" s="342">
        <f t="shared" si="101"/>
        <v>3.2849031433918102E+22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60</v>
      </c>
      <c r="G101" s="100">
        <f t="shared" si="82"/>
        <v>5040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1.41250835165848E+27</v>
      </c>
      <c r="N101" s="300">
        <f t="shared" si="75"/>
        <v>7.0625417582924005E+22</v>
      </c>
      <c r="O101" s="155">
        <f t="shared" si="87"/>
        <v>7.0625417582923904E+25</v>
      </c>
      <c r="P101" s="203">
        <f t="shared" si="88"/>
        <v>3.6848043956308198E+27</v>
      </c>
      <c r="Q101" s="216">
        <f t="shared" si="76"/>
        <v>1.84240219781541E+23</v>
      </c>
      <c r="R101" s="119">
        <f t="shared" si="89"/>
        <v>52</v>
      </c>
      <c r="S101" s="120">
        <f t="shared" si="90"/>
        <v>0.01</v>
      </c>
      <c r="T101" s="124">
        <f t="shared" si="91"/>
        <v>72</v>
      </c>
      <c r="U101" s="125">
        <f t="shared" si="92"/>
        <v>0.01</v>
      </c>
      <c r="V101" s="366"/>
      <c r="W101" s="339">
        <f t="shared" si="93"/>
        <v>1.41250835165848E+27</v>
      </c>
      <c r="X101" s="340">
        <f t="shared" si="94"/>
        <v>5.0973127472892995E+27</v>
      </c>
      <c r="Y101" s="343"/>
      <c r="Z101" s="344">
        <f t="shared" si="95"/>
        <v>-5.0973127472892995E+27</v>
      </c>
      <c r="AA101" s="345">
        <f t="shared" si="96"/>
        <v>2.5486563736446499E+23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0.38</v>
      </c>
      <c r="AG101" s="342">
        <f t="shared" si="101"/>
        <v>7.0625417582923997E+22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60</v>
      </c>
      <c r="G102" s="100">
        <f t="shared" si="82"/>
        <v>5100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3.03689295606572E+27</v>
      </c>
      <c r="N102" s="300">
        <f t="shared" si="75"/>
        <v>1.5184464780328599E+23</v>
      </c>
      <c r="O102" s="155">
        <f t="shared" si="87"/>
        <v>1.51844647803286E+26</v>
      </c>
      <c r="P102" s="203">
        <f t="shared" si="88"/>
        <v>7.9223294506062503E+27</v>
      </c>
      <c r="Q102" s="216">
        <f t="shared" si="76"/>
        <v>3.9611647253031252E+23</v>
      </c>
      <c r="R102" s="119">
        <f t="shared" si="89"/>
        <v>52</v>
      </c>
      <c r="S102" s="120">
        <f t="shared" si="90"/>
        <v>0.01</v>
      </c>
      <c r="T102" s="124">
        <f t="shared" si="91"/>
        <v>72</v>
      </c>
      <c r="U102" s="125">
        <f t="shared" si="92"/>
        <v>0.01</v>
      </c>
      <c r="V102" s="366"/>
      <c r="W102" s="339">
        <f t="shared" si="93"/>
        <v>3.0368929560657299E+27</v>
      </c>
      <c r="X102" s="340">
        <f t="shared" si="94"/>
        <v>1.0959222406672001E+28</v>
      </c>
      <c r="Y102" s="343"/>
      <c r="Z102" s="344">
        <f t="shared" si="95"/>
        <v>-1.0959222406672001E+28</v>
      </c>
      <c r="AA102" s="345">
        <f t="shared" si="96"/>
        <v>5.4796112033359999E+23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0.38</v>
      </c>
      <c r="AG102" s="342">
        <f t="shared" si="101"/>
        <v>1.5184464780328599E+23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60</v>
      </c>
      <c r="G103" s="100">
        <f t="shared" si="82"/>
        <v>5160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6.5293198555413005E+27</v>
      </c>
      <c r="N103" s="300">
        <f t="shared" si="75"/>
        <v>3.2646599277706505E+23</v>
      </c>
      <c r="O103" s="155">
        <f t="shared" si="87"/>
        <v>3.2646599277706501E+26</v>
      </c>
      <c r="P103" s="203">
        <f t="shared" si="88"/>
        <v>1.70330083188034E+28</v>
      </c>
      <c r="Q103" s="216">
        <f t="shared" si="76"/>
        <v>8.5165041594016996E+23</v>
      </c>
      <c r="R103" s="119">
        <f t="shared" si="89"/>
        <v>52</v>
      </c>
      <c r="S103" s="120">
        <f t="shared" si="90"/>
        <v>0.01</v>
      </c>
      <c r="T103" s="124">
        <f t="shared" si="91"/>
        <v>72</v>
      </c>
      <c r="U103" s="125">
        <f t="shared" si="92"/>
        <v>0.01</v>
      </c>
      <c r="V103" s="366"/>
      <c r="W103" s="339">
        <f t="shared" si="93"/>
        <v>6.5293198555413104E+27</v>
      </c>
      <c r="X103" s="340">
        <f t="shared" si="94"/>
        <v>2.3562328174344698E+28</v>
      </c>
      <c r="Y103" s="343"/>
      <c r="Z103" s="344">
        <f t="shared" si="95"/>
        <v>-2.3562328174344698E+28</v>
      </c>
      <c r="AA103" s="345">
        <f t="shared" si="96"/>
        <v>1.17811640871723E+24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0.38</v>
      </c>
      <c r="AG103" s="342">
        <f t="shared" si="101"/>
        <v>3.2646599277706599E+23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60</v>
      </c>
      <c r="G104" s="102">
        <f t="shared" si="82"/>
        <v>5220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1.4038037689413799E+28</v>
      </c>
      <c r="N104" s="301">
        <f t="shared" si="75"/>
        <v>7.0190188447068995E+23</v>
      </c>
      <c r="O104" s="156">
        <f t="shared" si="87"/>
        <v>7.0190188447068997E+26</v>
      </c>
      <c r="P104" s="204">
        <f t="shared" si="88"/>
        <v>3.6620967885427299E+28</v>
      </c>
      <c r="Q104" s="215">
        <f t="shared" si="76"/>
        <v>1.831048394271365E+24</v>
      </c>
      <c r="R104" s="121">
        <f t="shared" si="89"/>
        <v>52</v>
      </c>
      <c r="S104" s="122">
        <f t="shared" si="90"/>
        <v>0.01</v>
      </c>
      <c r="T104" s="126">
        <f t="shared" si="91"/>
        <v>72</v>
      </c>
      <c r="U104" s="127">
        <f t="shared" si="92"/>
        <v>0.01</v>
      </c>
      <c r="V104" s="366"/>
      <c r="W104" s="348">
        <f t="shared" si="93"/>
        <v>1.4038037689413799E+28</v>
      </c>
      <c r="X104" s="349">
        <f t="shared" si="94"/>
        <v>5.0659005574841101E+28</v>
      </c>
      <c r="Y104" s="343"/>
      <c r="Z104" s="352">
        <f t="shared" si="95"/>
        <v>-5.0659005574841101E+28</v>
      </c>
      <c r="AA104" s="353">
        <f t="shared" si="96"/>
        <v>2.53295027874205E+24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0.38</v>
      </c>
      <c r="AG104" s="351">
        <f t="shared" si="101"/>
        <v>7.0190188447068995E+23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60</v>
      </c>
      <c r="G105" s="100">
        <f t="shared" si="82"/>
        <v>5280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3.0181781032239599E+28</v>
      </c>
      <c r="N105" s="300">
        <f t="shared" si="75"/>
        <v>1.5090890516119801E+24</v>
      </c>
      <c r="O105" s="155">
        <f t="shared" si="87"/>
        <v>1.5090890516119799E+27</v>
      </c>
      <c r="P105" s="203">
        <f t="shared" si="88"/>
        <v>7.8735080953668704E+28</v>
      </c>
      <c r="Q105" s="216">
        <f t="shared" si="76"/>
        <v>3.936754047683435E+24</v>
      </c>
      <c r="R105" s="119">
        <f t="shared" si="89"/>
        <v>52</v>
      </c>
      <c r="S105" s="120">
        <f t="shared" si="90"/>
        <v>0.01</v>
      </c>
      <c r="T105" s="124">
        <f t="shared" si="91"/>
        <v>72</v>
      </c>
      <c r="U105" s="125">
        <f t="shared" si="92"/>
        <v>0.01</v>
      </c>
      <c r="V105" s="366"/>
      <c r="W105" s="339">
        <f t="shared" si="93"/>
        <v>3.01817810322397E+28</v>
      </c>
      <c r="X105" s="340">
        <f t="shared" si="94"/>
        <v>1.0891686198590799E+29</v>
      </c>
      <c r="Y105" s="343"/>
      <c r="Z105" s="344">
        <f t="shared" si="95"/>
        <v>-1.0891686198590799E+29</v>
      </c>
      <c r="AA105" s="345">
        <f t="shared" si="96"/>
        <v>5.4458430992954001E+24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0.38</v>
      </c>
      <c r="AG105" s="342">
        <f t="shared" si="101"/>
        <v>1.5090890516119801E+24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60</v>
      </c>
      <c r="G106" s="100">
        <f t="shared" si="82"/>
        <v>5340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6.4890829219315201E+28</v>
      </c>
      <c r="N106" s="300">
        <f t="shared" si="75"/>
        <v>3.2445414609657598E+24</v>
      </c>
      <c r="O106" s="155">
        <f t="shared" si="87"/>
        <v>3.2445414609657602E+27</v>
      </c>
      <c r="P106" s="203">
        <f t="shared" si="88"/>
        <v>1.69280424050388E+29</v>
      </c>
      <c r="Q106" s="216">
        <f t="shared" si="76"/>
        <v>8.4640212025193999E+24</v>
      </c>
      <c r="R106" s="119">
        <f t="shared" si="89"/>
        <v>52</v>
      </c>
      <c r="S106" s="120">
        <f t="shared" si="90"/>
        <v>0.01</v>
      </c>
      <c r="T106" s="124">
        <f t="shared" si="91"/>
        <v>72</v>
      </c>
      <c r="U106" s="125">
        <f t="shared" si="92"/>
        <v>0.01</v>
      </c>
      <c r="V106" s="366"/>
      <c r="W106" s="339">
        <f t="shared" si="93"/>
        <v>6.4890829219315297E+28</v>
      </c>
      <c r="X106" s="340">
        <f t="shared" si="94"/>
        <v>2.34171253269703E+29</v>
      </c>
      <c r="Y106" s="343"/>
      <c r="Z106" s="344">
        <f t="shared" si="95"/>
        <v>-2.34171253269703E+29</v>
      </c>
      <c r="AA106" s="345">
        <f t="shared" si="96"/>
        <v>1.17085626634851E+25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0.38</v>
      </c>
      <c r="AG106" s="342">
        <f t="shared" si="101"/>
        <v>3.2445414609657598E+24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60</v>
      </c>
      <c r="G107" s="100">
        <f t="shared" si="82"/>
        <v>5400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1.39515282821528E+29</v>
      </c>
      <c r="N107" s="300">
        <f t="shared" si="75"/>
        <v>6.9757641410764001E+24</v>
      </c>
      <c r="O107" s="155">
        <f t="shared" si="87"/>
        <v>6.9757641410763898E+27</v>
      </c>
      <c r="P107" s="203">
        <f t="shared" si="88"/>
        <v>3.6395291170833402E+29</v>
      </c>
      <c r="Q107" s="216">
        <f t="shared" si="76"/>
        <v>1.81976455854167E+25</v>
      </c>
      <c r="R107" s="119">
        <f t="shared" si="89"/>
        <v>52</v>
      </c>
      <c r="S107" s="120">
        <f t="shared" si="90"/>
        <v>0.01</v>
      </c>
      <c r="T107" s="124">
        <f t="shared" si="91"/>
        <v>72</v>
      </c>
      <c r="U107" s="125">
        <f t="shared" si="92"/>
        <v>0.01</v>
      </c>
      <c r="V107" s="366"/>
      <c r="W107" s="339">
        <f t="shared" si="93"/>
        <v>1.39515282821528E+29</v>
      </c>
      <c r="X107" s="340">
        <f t="shared" si="94"/>
        <v>5.03468194529862E+29</v>
      </c>
      <c r="Y107" s="343"/>
      <c r="Z107" s="344">
        <f t="shared" si="95"/>
        <v>-5.03468194529862E+29</v>
      </c>
      <c r="AA107" s="345">
        <f t="shared" si="96"/>
        <v>2.5173409726493101E+25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0.38</v>
      </c>
      <c r="AG107" s="342">
        <f t="shared" si="101"/>
        <v>6.9757641410764001E+24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60</v>
      </c>
      <c r="G108" s="100">
        <f t="shared" si="82"/>
        <v>5460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2.9995785806628401E+29</v>
      </c>
      <c r="N108" s="300">
        <f t="shared" si="75"/>
        <v>1.4997892903314201E+25</v>
      </c>
      <c r="O108" s="155">
        <f t="shared" si="87"/>
        <v>1.4997892903314201E+28</v>
      </c>
      <c r="P108" s="203">
        <f t="shared" si="88"/>
        <v>7.8249876017291704E+29</v>
      </c>
      <c r="Q108" s="216">
        <f t="shared" si="76"/>
        <v>3.9124938008645852E+25</v>
      </c>
      <c r="R108" s="119">
        <f t="shared" si="89"/>
        <v>52</v>
      </c>
      <c r="S108" s="120">
        <f t="shared" si="90"/>
        <v>0.01</v>
      </c>
      <c r="T108" s="124">
        <f t="shared" si="91"/>
        <v>72</v>
      </c>
      <c r="U108" s="125">
        <f t="shared" si="92"/>
        <v>0.01</v>
      </c>
      <c r="V108" s="366"/>
      <c r="W108" s="339">
        <f t="shared" si="93"/>
        <v>2.9995785806628499E+29</v>
      </c>
      <c r="X108" s="340">
        <f t="shared" si="94"/>
        <v>1.0824566182392E+30</v>
      </c>
      <c r="Y108" s="343"/>
      <c r="Z108" s="344">
        <f t="shared" si="95"/>
        <v>-1.0824566182392E+30</v>
      </c>
      <c r="AA108" s="345">
        <f t="shared" si="96"/>
        <v>5.4122830911959998E+25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0.38</v>
      </c>
      <c r="AG108" s="342">
        <f t="shared" si="101"/>
        <v>1.49978929033143E+25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60</v>
      </c>
      <c r="G109" s="102">
        <f t="shared" si="82"/>
        <v>5520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6.4490939484251197E+29</v>
      </c>
      <c r="N109" s="301">
        <f t="shared" si="75"/>
        <v>3.22454697421256E+25</v>
      </c>
      <c r="O109" s="156">
        <f t="shared" si="87"/>
        <v>3.22454697421256E+28</v>
      </c>
      <c r="P109" s="204">
        <f t="shared" si="88"/>
        <v>1.6823723343717699E+30</v>
      </c>
      <c r="Q109" s="215">
        <f t="shared" si="76"/>
        <v>8.4118616718588486E+25</v>
      </c>
      <c r="R109" s="121">
        <f t="shared" si="89"/>
        <v>52</v>
      </c>
      <c r="S109" s="122">
        <f t="shared" si="90"/>
        <v>0.01</v>
      </c>
      <c r="T109" s="126">
        <f t="shared" si="91"/>
        <v>72</v>
      </c>
      <c r="U109" s="127">
        <f t="shared" si="92"/>
        <v>0.01</v>
      </c>
      <c r="V109" s="366"/>
      <c r="W109" s="348">
        <f t="shared" si="93"/>
        <v>6.4490939484251295E+29</v>
      </c>
      <c r="X109" s="349">
        <f t="shared" si="94"/>
        <v>2.32728172921428E+30</v>
      </c>
      <c r="Y109" s="343"/>
      <c r="Z109" s="352">
        <f t="shared" si="95"/>
        <v>-2.32728172921428E+30</v>
      </c>
      <c r="AA109" s="353">
        <f t="shared" si="96"/>
        <v>1.16364086460714E+26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0.38</v>
      </c>
      <c r="AG109" s="351">
        <f t="shared" si="101"/>
        <v>3.22454697421256E+25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60</v>
      </c>
      <c r="G110" s="100">
        <f t="shared" si="82"/>
        <v>5580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1.3865551989113999E+30</v>
      </c>
      <c r="N110" s="300">
        <f t="shared" si="75"/>
        <v>6.9327759945569997E+25</v>
      </c>
      <c r="O110" s="155">
        <f t="shared" si="87"/>
        <v>6.9327759945570103E+28</v>
      </c>
      <c r="P110" s="203">
        <f t="shared" si="88"/>
        <v>3.6171005188993099E+30</v>
      </c>
      <c r="Q110" s="216">
        <f t="shared" si="76"/>
        <v>1.808550259449655E+26</v>
      </c>
      <c r="R110" s="119">
        <f t="shared" si="89"/>
        <v>52</v>
      </c>
      <c r="S110" s="120">
        <f t="shared" si="90"/>
        <v>0.01</v>
      </c>
      <c r="T110" s="124">
        <f t="shared" si="91"/>
        <v>72</v>
      </c>
      <c r="U110" s="125">
        <f t="shared" si="92"/>
        <v>0.01</v>
      </c>
      <c r="V110" s="366"/>
      <c r="W110" s="339">
        <f t="shared" si="93"/>
        <v>1.3865551989113999E+30</v>
      </c>
      <c r="X110" s="340">
        <f t="shared" si="94"/>
        <v>5.0036557178107098E+30</v>
      </c>
      <c r="Y110" s="343"/>
      <c r="Z110" s="344">
        <f t="shared" si="95"/>
        <v>-5.0036557178107098E+30</v>
      </c>
      <c r="AA110" s="345">
        <f t="shared" si="96"/>
        <v>2.5018278589053501E+26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0.38</v>
      </c>
      <c r="AG110" s="342">
        <f t="shared" si="101"/>
        <v>6.9327759945569997E+25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60</v>
      </c>
      <c r="G111" s="100">
        <f t="shared" si="82"/>
        <v>5640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2.98109367765952E+30</v>
      </c>
      <c r="N111" s="300">
        <f t="shared" si="75"/>
        <v>1.4905468388297599E+26</v>
      </c>
      <c r="O111" s="155">
        <f t="shared" si="87"/>
        <v>1.4905468388297599E+29</v>
      </c>
      <c r="P111" s="203">
        <f t="shared" si="88"/>
        <v>7.7767661156335198E+30</v>
      </c>
      <c r="Q111" s="216">
        <f t="shared" si="76"/>
        <v>3.8883830578167597E+26</v>
      </c>
      <c r="R111" s="119">
        <f t="shared" si="89"/>
        <v>52</v>
      </c>
      <c r="S111" s="120">
        <f t="shared" si="90"/>
        <v>0.01</v>
      </c>
      <c r="T111" s="124">
        <f t="shared" si="91"/>
        <v>72</v>
      </c>
      <c r="U111" s="125">
        <f t="shared" si="92"/>
        <v>0.01</v>
      </c>
      <c r="V111" s="366"/>
      <c r="W111" s="339">
        <f t="shared" si="93"/>
        <v>2.98109367765952E+30</v>
      </c>
      <c r="X111" s="340">
        <f t="shared" si="94"/>
        <v>1.0757859793292999E+31</v>
      </c>
      <c r="Y111" s="343"/>
      <c r="Z111" s="344">
        <f t="shared" si="95"/>
        <v>-1.0757859793292999E+31</v>
      </c>
      <c r="AA111" s="345">
        <f t="shared" si="96"/>
        <v>5.3789298966465E+26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0.38</v>
      </c>
      <c r="AG111" s="342">
        <f t="shared" si="101"/>
        <v>1.4905468388297599E+26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60</v>
      </c>
      <c r="G112" s="100">
        <f t="shared" si="82"/>
        <v>5700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6.4093514069679601E+30</v>
      </c>
      <c r="N112" s="300">
        <f t="shared" si="75"/>
        <v>3.2046757034839798E+26</v>
      </c>
      <c r="O112" s="155">
        <f t="shared" si="87"/>
        <v>3.2046757034839803E+29</v>
      </c>
      <c r="P112" s="203">
        <f t="shared" si="88"/>
        <v>1.67200471486121E+31</v>
      </c>
      <c r="Q112" s="216">
        <f t="shared" si="76"/>
        <v>8.3600235743060494E+26</v>
      </c>
      <c r="R112" s="119">
        <f t="shared" si="89"/>
        <v>52</v>
      </c>
      <c r="S112" s="120">
        <f t="shared" si="90"/>
        <v>0.01</v>
      </c>
      <c r="T112" s="124">
        <f t="shared" si="91"/>
        <v>72</v>
      </c>
      <c r="U112" s="125">
        <f t="shared" si="92"/>
        <v>0.01</v>
      </c>
      <c r="V112" s="366"/>
      <c r="W112" s="339">
        <f t="shared" si="93"/>
        <v>6.4093514069679601E+30</v>
      </c>
      <c r="X112" s="340">
        <f t="shared" si="94"/>
        <v>2.31293985555801E+31</v>
      </c>
      <c r="Y112" s="343"/>
      <c r="Z112" s="344">
        <f t="shared" si="95"/>
        <v>-2.31293985555801E+31</v>
      </c>
      <c r="AA112" s="345">
        <f t="shared" si="96"/>
        <v>1.156469927779E+27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0.38</v>
      </c>
      <c r="AG112" s="342">
        <f t="shared" si="101"/>
        <v>3.2046757034839798E+26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60</v>
      </c>
      <c r="G113" s="100">
        <f t="shared" si="82"/>
        <v>5760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1.37801055249811E+31</v>
      </c>
      <c r="N113" s="300">
        <f t="shared" si="75"/>
        <v>6.8900527624905507E+26</v>
      </c>
      <c r="O113" s="155">
        <f t="shared" si="87"/>
        <v>6.8900527624905497E+29</v>
      </c>
      <c r="P113" s="203">
        <f t="shared" si="88"/>
        <v>3.5948101369515999E+31</v>
      </c>
      <c r="Q113" s="216">
        <f t="shared" si="76"/>
        <v>1.7974050684757999E+27</v>
      </c>
      <c r="R113" s="119">
        <f t="shared" si="89"/>
        <v>52</v>
      </c>
      <c r="S113" s="120">
        <f t="shared" si="90"/>
        <v>0.01</v>
      </c>
      <c r="T113" s="124">
        <f t="shared" si="91"/>
        <v>72</v>
      </c>
      <c r="U113" s="125">
        <f t="shared" si="92"/>
        <v>0.01</v>
      </c>
      <c r="V113" s="366"/>
      <c r="W113" s="339">
        <f t="shared" si="93"/>
        <v>1.37801055249811E+31</v>
      </c>
      <c r="X113" s="340">
        <f t="shared" si="94"/>
        <v>4.9728206894497097E+31</v>
      </c>
      <c r="Y113" s="343"/>
      <c r="Z113" s="344">
        <f t="shared" si="95"/>
        <v>-4.9728206894497097E+31</v>
      </c>
      <c r="AA113" s="345">
        <f t="shared" si="96"/>
        <v>2.4864103447248498E+27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0.38</v>
      </c>
      <c r="AG113" s="342">
        <f t="shared" si="101"/>
        <v>6.8900527624905507E+26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60</v>
      </c>
      <c r="G114" s="102">
        <f t="shared" si="82"/>
        <v>5820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2.9627226878709399E+31</v>
      </c>
      <c r="N114" s="301">
        <f t="shared" si="75"/>
        <v>1.48136134393547E+27</v>
      </c>
      <c r="O114" s="156">
        <f t="shared" si="87"/>
        <v>1.4813613439354701E+30</v>
      </c>
      <c r="P114" s="204">
        <f t="shared" si="88"/>
        <v>7.7288417944459302E+31</v>
      </c>
      <c r="Q114" s="215">
        <f t="shared" si="76"/>
        <v>3.8644208972229652E+27</v>
      </c>
      <c r="R114" s="121">
        <f t="shared" si="89"/>
        <v>52</v>
      </c>
      <c r="S114" s="122">
        <f t="shared" si="90"/>
        <v>0.01</v>
      </c>
      <c r="T114" s="126">
        <f t="shared" si="91"/>
        <v>72</v>
      </c>
      <c r="U114" s="127">
        <f t="shared" si="92"/>
        <v>0.01</v>
      </c>
      <c r="V114" s="366"/>
      <c r="W114" s="348">
        <f t="shared" si="93"/>
        <v>2.96272268787093E+31</v>
      </c>
      <c r="X114" s="349">
        <f t="shared" si="94"/>
        <v>1.0691564482316899E+32</v>
      </c>
      <c r="Y114" s="343"/>
      <c r="Z114" s="352">
        <f t="shared" si="95"/>
        <v>-1.0691564482316899E+32</v>
      </c>
      <c r="AA114" s="353">
        <f t="shared" si="96"/>
        <v>5.3457822411584495E+27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0.38</v>
      </c>
      <c r="AG114" s="351">
        <f t="shared" si="101"/>
        <v>1.48136134393547E+27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60</v>
      </c>
      <c r="G115" s="100">
        <f t="shared" si="82"/>
        <v>5880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6.3698537789225197E+31</v>
      </c>
      <c r="N115" s="300">
        <f t="shared" si="75"/>
        <v>3.1849268894612598E+27</v>
      </c>
      <c r="O115" s="155">
        <f t="shared" si="87"/>
        <v>3.1849268894612602E+30</v>
      </c>
      <c r="P115" s="203">
        <f t="shared" si="88"/>
        <v>1.6617009858058699E+32</v>
      </c>
      <c r="Q115" s="216">
        <f t="shared" si="76"/>
        <v>8.30850492902935E+27</v>
      </c>
      <c r="R115" s="119">
        <f t="shared" si="89"/>
        <v>52</v>
      </c>
      <c r="S115" s="120">
        <f t="shared" si="90"/>
        <v>0.01</v>
      </c>
      <c r="T115" s="124">
        <f t="shared" si="91"/>
        <v>72</v>
      </c>
      <c r="U115" s="125">
        <f t="shared" si="92"/>
        <v>0.01</v>
      </c>
      <c r="V115" s="366"/>
      <c r="W115" s="339">
        <f t="shared" si="93"/>
        <v>6.3698537789225098E+31</v>
      </c>
      <c r="X115" s="340">
        <f t="shared" si="94"/>
        <v>2.2986863636981202E+32</v>
      </c>
      <c r="Y115" s="343"/>
      <c r="Z115" s="344">
        <f t="shared" si="95"/>
        <v>-2.2986863636981202E+32</v>
      </c>
      <c r="AA115" s="345">
        <f t="shared" si="96"/>
        <v>1.1493431818490599E+28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0.38</v>
      </c>
      <c r="AG115" s="342">
        <f t="shared" si="101"/>
        <v>3.1849268894612499E+27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60</v>
      </c>
      <c r="G116" s="100">
        <f t="shared" si="82"/>
        <v>5940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1.36951856246834E+32</v>
      </c>
      <c r="N116" s="300">
        <f t="shared" si="75"/>
        <v>6.8475928123416996E+27</v>
      </c>
      <c r="O116" s="155">
        <f t="shared" si="87"/>
        <v>6.8475928123417098E+30</v>
      </c>
      <c r="P116" s="203">
        <f t="shared" si="88"/>
        <v>3.57265711948263E+32</v>
      </c>
      <c r="Q116" s="216">
        <f t="shared" si="76"/>
        <v>1.7863285597413151E+28</v>
      </c>
      <c r="R116" s="119">
        <f t="shared" si="89"/>
        <v>52</v>
      </c>
      <c r="S116" s="120">
        <f t="shared" si="90"/>
        <v>0.01</v>
      </c>
      <c r="T116" s="124">
        <f t="shared" si="91"/>
        <v>72</v>
      </c>
      <c r="U116" s="125">
        <f t="shared" si="92"/>
        <v>0.01</v>
      </c>
      <c r="V116" s="366"/>
      <c r="W116" s="339">
        <f t="shared" si="93"/>
        <v>1.36951856246834E+32</v>
      </c>
      <c r="X116" s="340">
        <f t="shared" si="94"/>
        <v>4.94217568195097E+32</v>
      </c>
      <c r="Y116" s="343"/>
      <c r="Z116" s="344">
        <f t="shared" si="95"/>
        <v>-4.94217568195097E+32</v>
      </c>
      <c r="AA116" s="345">
        <f t="shared" si="96"/>
        <v>2.47108784097549E+28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0.38</v>
      </c>
      <c r="AG116" s="342">
        <f t="shared" si="101"/>
        <v>6.8475928123416996E+27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60</v>
      </c>
      <c r="G117" s="100">
        <f t="shared" si="82"/>
        <v>6000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2.9444649093069398E+32</v>
      </c>
      <c r="N117" s="300">
        <f t="shared" si="75"/>
        <v>1.47223245465347E+28</v>
      </c>
      <c r="O117" s="155">
        <f t="shared" si="87"/>
        <v>1.4722324546534699E+31</v>
      </c>
      <c r="P117" s="203">
        <f t="shared" si="88"/>
        <v>7.6812128068876593E+32</v>
      </c>
      <c r="Q117" s="216">
        <f t="shared" si="76"/>
        <v>3.8406064034438297E+28</v>
      </c>
      <c r="R117" s="119">
        <f t="shared" si="89"/>
        <v>52</v>
      </c>
      <c r="S117" s="120">
        <f t="shared" si="90"/>
        <v>0.01</v>
      </c>
      <c r="T117" s="124">
        <f t="shared" si="91"/>
        <v>72</v>
      </c>
      <c r="U117" s="125">
        <f t="shared" si="92"/>
        <v>0.01</v>
      </c>
      <c r="V117" s="366"/>
      <c r="W117" s="339">
        <f t="shared" si="93"/>
        <v>2.9444649093069301E+32</v>
      </c>
      <c r="X117" s="340">
        <f t="shared" si="94"/>
        <v>1.06256777161946E+33</v>
      </c>
      <c r="Y117" s="343"/>
      <c r="Z117" s="344">
        <f t="shared" si="95"/>
        <v>-1.06256777161946E+33</v>
      </c>
      <c r="AA117" s="345">
        <f t="shared" si="96"/>
        <v>5.3128388580973004E+28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0.38</v>
      </c>
      <c r="AG117" s="342">
        <f t="shared" si="101"/>
        <v>1.47223245465347E+28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60</v>
      </c>
      <c r="G118" s="100">
        <f t="shared" si="82"/>
        <v>6060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6.3305995550099198E+32</v>
      </c>
      <c r="N118" s="300">
        <f t="shared" si="75"/>
        <v>3.1652997775049599E+28</v>
      </c>
      <c r="O118" s="155">
        <f t="shared" si="87"/>
        <v>3.1652997775049598E+31</v>
      </c>
      <c r="P118" s="203">
        <f t="shared" si="88"/>
        <v>1.65146075348085E+33</v>
      </c>
      <c r="Q118" s="216">
        <f t="shared" si="76"/>
        <v>8.2573037674042496E+28</v>
      </c>
      <c r="R118" s="119">
        <f t="shared" si="89"/>
        <v>52</v>
      </c>
      <c r="S118" s="120">
        <f t="shared" si="90"/>
        <v>0.01</v>
      </c>
      <c r="T118" s="124">
        <f t="shared" si="91"/>
        <v>72</v>
      </c>
      <c r="U118" s="125">
        <f t="shared" si="92"/>
        <v>0.01</v>
      </c>
      <c r="V118" s="366"/>
      <c r="W118" s="339">
        <f t="shared" si="93"/>
        <v>6.3305995550099097E+32</v>
      </c>
      <c r="X118" s="340">
        <f t="shared" si="94"/>
        <v>2.2845207089818399E+33</v>
      </c>
      <c r="Y118" s="343"/>
      <c r="Z118" s="344">
        <f t="shared" si="95"/>
        <v>-2.2845207089818399E+33</v>
      </c>
      <c r="AA118" s="345">
        <f t="shared" si="96"/>
        <v>1.14226035449092E+29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0.38</v>
      </c>
      <c r="AG118" s="342">
        <f t="shared" si="101"/>
        <v>3.1652997775049599E+28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60</v>
      </c>
      <c r="G119" s="102">
        <f t="shared" si="82"/>
        <v>6120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1.36107890432713E+33</v>
      </c>
      <c r="N119" s="301">
        <f t="shared" si="75"/>
        <v>6.8053945216356501E+28</v>
      </c>
      <c r="O119" s="156">
        <f t="shared" si="87"/>
        <v>6.8053945216356602E+31</v>
      </c>
      <c r="P119" s="204">
        <f t="shared" si="88"/>
        <v>3.55064061998383E+33</v>
      </c>
      <c r="Q119" s="215">
        <f t="shared" si="76"/>
        <v>1.7753203099919151E+29</v>
      </c>
      <c r="R119" s="121">
        <f t="shared" si="89"/>
        <v>52</v>
      </c>
      <c r="S119" s="122">
        <f t="shared" si="90"/>
        <v>0.01</v>
      </c>
      <c r="T119" s="126">
        <f t="shared" si="91"/>
        <v>72</v>
      </c>
      <c r="U119" s="127">
        <f t="shared" si="92"/>
        <v>0.01</v>
      </c>
      <c r="V119" s="366"/>
      <c r="W119" s="348">
        <f t="shared" si="93"/>
        <v>1.36107890432713E+33</v>
      </c>
      <c r="X119" s="349">
        <f t="shared" si="94"/>
        <v>4.91171952431096E+33</v>
      </c>
      <c r="Y119" s="343"/>
      <c r="Z119" s="352">
        <f t="shared" si="95"/>
        <v>-4.91171952431096E+33</v>
      </c>
      <c r="AA119" s="353">
        <f t="shared" si="96"/>
        <v>2.45585976215548E+29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0.38</v>
      </c>
      <c r="AG119" s="351">
        <f t="shared" si="101"/>
        <v>6.8053945216356501E+28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2017-07-05T15:58:14Z</dcterms:modified>
</cp:coreProperties>
</file>