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hidePivotFieldList="1" defaultThemeVersion="124226"/>
  <bookViews>
    <workbookView xWindow="0" yWindow="60" windowWidth="28800" windowHeight="13110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  <sheet name="Temp_mt5d" sheetId="27" r:id="rId18"/>
  </sheets>
  <functionGroups/>
  <definedNames>
    <definedName name="_xlnm._FilterDatabase" localSheetId="10" hidden="1">DetailedStatement!$A$1:$R$1</definedName>
    <definedName name="_xlnm._FilterDatabase" localSheetId="14" hidden="1">StatementMyfxbook!$A$1:$R$346</definedName>
    <definedName name="_xlnm._FilterDatabase" localSheetId="12" hidden="1">StrategyTester!$A$1:$S$2973</definedName>
    <definedName name="_xlnm._FilterDatabase" localSheetId="16" hidden="1">Temp!#REF!</definedName>
    <definedName name="_xlnm._FilterDatabase" localSheetId="17" hidden="1">Temp_mt5d!#REF!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Сетки_StrategyTester!$A$1:$O$1856</definedName>
  </definedNames>
  <calcPr calcId="124519"/>
  <pivotCaches>
    <pivotCache cacheId="20" r:id="rId19"/>
  </pivotCaches>
</workbook>
</file>

<file path=xl/calcChain.xml><?xml version="1.0" encoding="utf-8"?>
<calcChain xmlns="http://schemas.openxmlformats.org/spreadsheetml/2006/main">
  <c r="L5" i="15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20" l="1"/>
  <c r="BD20"/>
  <c r="AY20"/>
  <c r="BI39"/>
  <c r="BD39"/>
  <c r="AY39"/>
  <c r="BI35"/>
  <c r="BD35"/>
  <c r="AY35"/>
  <c r="BI31"/>
  <c r="BD31"/>
  <c r="AY31"/>
  <c r="BI27"/>
  <c r="BD27"/>
  <c r="AY27"/>
  <c r="BJ20"/>
  <c r="BE20"/>
  <c r="AZ20"/>
  <c r="BJ36"/>
  <c r="BE36"/>
  <c r="AZ36"/>
  <c r="BJ32"/>
  <c r="BE32"/>
  <c r="AZ32"/>
  <c r="BJ28"/>
  <c r="BE28"/>
  <c r="AZ28"/>
  <c r="BJ24"/>
  <c r="BE24"/>
  <c r="AZ24"/>
  <c r="BI23"/>
  <c r="BD23"/>
  <c r="AY23"/>
  <c r="BI38"/>
  <c r="AY38"/>
  <c r="BD38"/>
  <c r="BI34"/>
  <c r="BD34"/>
  <c r="AY34"/>
  <c r="BD30"/>
  <c r="AY30"/>
  <c r="BI30"/>
  <c r="BD26"/>
  <c r="BI26"/>
  <c r="AY26"/>
  <c r="BJ39"/>
  <c r="BE39"/>
  <c r="AZ39"/>
  <c r="BJ35"/>
  <c r="BE35"/>
  <c r="AZ35"/>
  <c r="BJ31"/>
  <c r="BE31"/>
  <c r="AZ31"/>
  <c r="BJ27"/>
  <c r="BE27"/>
  <c r="AZ27"/>
  <c r="BJ23"/>
  <c r="BE23"/>
  <c r="AZ23"/>
  <c r="BI22"/>
  <c r="AY22"/>
  <c r="BD22"/>
  <c r="BI37"/>
  <c r="BD37"/>
  <c r="AY37"/>
  <c r="BI33"/>
  <c r="BD33"/>
  <c r="AY33"/>
  <c r="BI29"/>
  <c r="BD29"/>
  <c r="AY29"/>
  <c r="BI25"/>
  <c r="BD25"/>
  <c r="AY25"/>
  <c r="BJ38"/>
  <c r="BE38"/>
  <c r="AZ38"/>
  <c r="BJ34"/>
  <c r="BE34"/>
  <c r="AZ34"/>
  <c r="BJ30"/>
  <c r="BE30"/>
  <c r="AZ30"/>
  <c r="BJ26"/>
  <c r="BE26"/>
  <c r="AZ26"/>
  <c r="BJ22"/>
  <c r="BE22"/>
  <c r="AZ22"/>
  <c r="BI21"/>
  <c r="BD21"/>
  <c r="AY21"/>
  <c r="BI36"/>
  <c r="BD36"/>
  <c r="AY36"/>
  <c r="BI32"/>
  <c r="BD32"/>
  <c r="AY32"/>
  <c r="BI28"/>
  <c r="BD28"/>
  <c r="AY28"/>
  <c r="BI24"/>
  <c r="BD24"/>
  <c r="AY24"/>
  <c r="BJ37"/>
  <c r="AZ37"/>
  <c r="BE37"/>
  <c r="BJ33"/>
  <c r="AZ33"/>
  <c r="BE33"/>
  <c r="BE29"/>
  <c r="BJ29"/>
  <c r="AZ29"/>
  <c r="BE25"/>
  <c r="BJ25"/>
  <c r="AZ25"/>
  <c r="BJ21"/>
  <c r="AZ21"/>
  <c r="BE21"/>
  <c r="AS23"/>
  <c r="BK23"/>
  <c r="BF23"/>
  <c r="BA23"/>
  <c r="AS38"/>
  <c r="BK38"/>
  <c r="BF38"/>
  <c r="BA38"/>
  <c r="AS20"/>
  <c r="BK20"/>
  <c r="BF20"/>
  <c r="BA20"/>
  <c r="AS22"/>
  <c r="BK22"/>
  <c r="BF22"/>
  <c r="BA22"/>
  <c r="AV39"/>
  <c r="BK39"/>
  <c r="BF39"/>
  <c r="BA39"/>
  <c r="AV37"/>
  <c r="BK37"/>
  <c r="BF37"/>
  <c r="BA37"/>
  <c r="AV35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AW38"/>
  <c r="BL38"/>
  <c r="BG38"/>
  <c r="BB38"/>
  <c r="AW36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AX38"/>
  <c r="BM38"/>
  <c r="BH38"/>
  <c r="BC38"/>
  <c r="AX36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AW37"/>
  <c r="BL37"/>
  <c r="BG37"/>
  <c r="BB37"/>
  <c r="AW35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AX39"/>
  <c r="BM39"/>
  <c r="BH39"/>
  <c r="BC39"/>
  <c r="AX37"/>
  <c r="BM37"/>
  <c r="BH37"/>
  <c r="BC37"/>
  <c r="AX35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V38"/>
  <c r="AV36"/>
  <c r="AV34"/>
  <c r="AT39"/>
  <c r="AT37"/>
  <c r="AT35"/>
  <c r="AT33"/>
  <c r="AT31"/>
  <c r="AT29"/>
  <c r="AU38"/>
  <c r="AU36"/>
  <c r="AU34"/>
  <c r="AU32"/>
  <c r="AU30"/>
  <c r="D261" i="17" l="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0"/>
  <c r="D89"/>
  <c r="D77"/>
  <c r="D75"/>
  <c r="D65"/>
  <c r="D57"/>
  <c r="D56"/>
  <c r="D44"/>
  <c r="D42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1"/>
  <c r="D10"/>
  <c r="D9"/>
  <c r="D8"/>
  <c r="D7"/>
  <c r="D6"/>
  <c r="D5"/>
  <c r="D4"/>
  <c r="D3"/>
  <c r="D2"/>
  <c r="D1"/>
  <c r="C45" i="10" l="1"/>
  <c r="Y60" i="15" l="1"/>
  <c r="Y31"/>
  <c r="X60"/>
  <c r="Z60" s="1"/>
  <c r="D43" i="17" s="1"/>
  <c r="X31" i="15"/>
  <c r="Z31" s="1"/>
  <c r="D76" i="17" s="1"/>
  <c r="T4" i="15"/>
  <c r="T23"/>
  <c r="K65" i="10"/>
  <c r="K46"/>
  <c r="L9" i="15" l="1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X58"/>
  <c r="Z58" s="1"/>
  <c r="X57"/>
  <c r="Z57" s="1"/>
  <c r="X56"/>
  <c r="Z56" s="1"/>
  <c r="X55"/>
  <c r="Z55" s="1"/>
  <c r="X54"/>
  <c r="Z54" s="1"/>
  <c r="X53"/>
  <c r="Z53" s="1"/>
  <c r="X52"/>
  <c r="Z52" s="1"/>
  <c r="X51"/>
  <c r="Z51" s="1"/>
  <c r="X50"/>
  <c r="Z50" s="1"/>
  <c r="X49"/>
  <c r="Z49" s="1"/>
  <c r="X48"/>
  <c r="Z48" s="1"/>
  <c r="X47"/>
  <c r="Z47" s="1"/>
  <c r="X46"/>
  <c r="Z46" s="1"/>
  <c r="X45"/>
  <c r="Z45" s="1"/>
  <c r="X44"/>
  <c r="Z44" s="1"/>
  <c r="X43"/>
  <c r="Z43" s="1"/>
  <c r="X42"/>
  <c r="Z42" s="1"/>
  <c r="X41"/>
  <c r="Z41" s="1"/>
  <c r="X40"/>
  <c r="Z40" s="1"/>
  <c r="X39"/>
  <c r="Z39" s="1"/>
  <c r="X38"/>
  <c r="Z38" s="1"/>
  <c r="X37"/>
  <c r="Z37" s="1"/>
  <c r="X36"/>
  <c r="Z36" s="1"/>
  <c r="X35"/>
  <c r="Z35" s="1"/>
  <c r="X34"/>
  <c r="Z34" s="1"/>
  <c r="X33"/>
  <c r="Z33" s="1"/>
  <c r="X32"/>
  <c r="X30"/>
  <c r="Z30" s="1"/>
  <c r="X29"/>
  <c r="Z29" s="1"/>
  <c r="X28"/>
  <c r="Z28" s="1"/>
  <c r="X27"/>
  <c r="Z27" s="1"/>
  <c r="X26"/>
  <c r="Z26" s="1"/>
  <c r="X25"/>
  <c r="Z25" s="1"/>
  <c r="X24"/>
  <c r="Z24" s="1"/>
  <c r="X23"/>
  <c r="Z23" s="1"/>
  <c r="X22"/>
  <c r="Z22" s="1"/>
  <c r="X21"/>
  <c r="Z21" s="1"/>
  <c r="X20"/>
  <c r="Z20" s="1"/>
  <c r="X19"/>
  <c r="Z19" s="1"/>
  <c r="X18"/>
  <c r="Z18" s="1"/>
  <c r="X17"/>
  <c r="Z17" s="1"/>
  <c r="X16"/>
  <c r="Z16" s="1"/>
  <c r="X15"/>
  <c r="Z15" s="1"/>
  <c r="X14"/>
  <c r="Z14" s="1"/>
  <c r="X13"/>
  <c r="Z13" s="1"/>
  <c r="X12"/>
  <c r="Z12" s="1"/>
  <c r="X11"/>
  <c r="Z11" s="1"/>
  <c r="X10"/>
  <c r="Z10" s="1"/>
  <c r="X9"/>
  <c r="Z9" s="1"/>
  <c r="X8"/>
  <c r="Z8" s="1"/>
  <c r="X7"/>
  <c r="Z7" s="1"/>
  <c r="X6"/>
  <c r="Z6" s="1"/>
  <c r="X5"/>
  <c r="Z5" s="1"/>
  <c r="X4"/>
  <c r="Z4" s="1"/>
  <c r="T38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D86" i="17" l="1"/>
  <c r="D47"/>
  <c r="D94"/>
  <c r="D64"/>
  <c r="D81"/>
  <c r="D46"/>
  <c r="D51"/>
  <c r="D72"/>
  <c r="D88"/>
  <c r="D83"/>
  <c r="D93"/>
  <c r="D36"/>
  <c r="D52"/>
  <c r="D58"/>
  <c r="D70"/>
  <c r="D40"/>
  <c r="D63"/>
  <c r="D71"/>
  <c r="D45"/>
  <c r="D95"/>
  <c r="D80"/>
  <c r="D59"/>
  <c r="D68"/>
  <c r="D78"/>
  <c r="D87"/>
  <c r="D97"/>
  <c r="D38"/>
  <c r="D49"/>
  <c r="D61"/>
  <c r="D92"/>
  <c r="D33"/>
  <c r="D82"/>
  <c r="D54"/>
  <c r="D74"/>
  <c r="D34"/>
  <c r="D73"/>
  <c r="D96"/>
  <c r="D37"/>
  <c r="D67"/>
  <c r="D79"/>
  <c r="D84"/>
  <c r="D41"/>
  <c r="D48"/>
  <c r="D62"/>
  <c r="D35"/>
  <c r="D66"/>
  <c r="D53"/>
  <c r="D69"/>
  <c r="D85"/>
  <c r="D91"/>
  <c r="D39"/>
  <c r="D55"/>
  <c r="D50"/>
  <c r="D60"/>
  <c r="Y32" i="15"/>
  <c r="Z32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D12" i="17" l="1"/>
  <c r="AN42" i="10" l="1"/>
  <c r="AM42"/>
  <c r="AO42"/>
  <c r="AP42"/>
  <c r="AQ42"/>
  <c r="AJ42"/>
  <c r="AR42"/>
  <c r="AK42"/>
  <c r="AL42"/>
  <c r="AW34" l="1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F29"/>
  <c r="C20"/>
  <c r="C31"/>
  <c r="C32"/>
  <c r="C33"/>
  <c r="C34"/>
  <c r="C35"/>
  <c r="C36"/>
  <c r="C37"/>
  <c r="C38"/>
  <c r="C39"/>
  <c r="P20" i="5"/>
  <c r="L20"/>
  <c r="H20"/>
  <c r="D20"/>
  <c r="J21" i="10" l="1"/>
  <c r="K21" s="1"/>
  <c r="P20"/>
  <c r="Q20" s="1"/>
  <c r="O24" i="1"/>
  <c r="O22"/>
  <c r="G22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G23" i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1" i="5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K24" i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W20" i="1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H22" s="1"/>
  <c r="L22" i="4"/>
  <c r="P21" i="1"/>
  <c r="P22" s="1"/>
  <c r="P23" s="1"/>
  <c r="P24" s="1"/>
  <c r="P21" i="10" l="1"/>
  <c r="Q21" s="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D22" i="5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3" i="5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5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W21" i="10"/>
  <c r="AG21" s="1"/>
  <c r="O21"/>
  <c r="M21" s="1"/>
  <c r="N21" s="1"/>
  <c r="C24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K22" i="10" l="1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AF21"/>
  <c r="R21"/>
  <c r="T21" s="1"/>
  <c r="U21" s="1"/>
  <c r="X21"/>
  <c r="AA21" s="1"/>
  <c r="C25"/>
  <c r="N28" i="1"/>
  <c r="O27"/>
  <c r="P27" s="1"/>
  <c r="W22" i="10" l="1"/>
  <c r="AG22" s="1"/>
  <c r="K23"/>
  <c r="W23" s="1"/>
  <c r="AG23" s="1"/>
  <c r="P23"/>
  <c r="Q23" s="1"/>
  <c r="Z21"/>
  <c r="AB21" s="1"/>
  <c r="AC21" s="1"/>
  <c r="S21"/>
  <c r="O28" i="1"/>
  <c r="P28" s="1"/>
  <c r="N29"/>
  <c r="C26" i="10"/>
  <c r="R22"/>
  <c r="AF22" l="1"/>
  <c r="X22"/>
  <c r="AA22" s="1"/>
  <c r="O23"/>
  <c r="M23" s="1"/>
  <c r="N23" s="1"/>
  <c r="K24"/>
  <c r="W24" s="1"/>
  <c r="AG24" s="1"/>
  <c r="P24"/>
  <c r="AF23"/>
  <c r="X23"/>
  <c r="N30" i="1"/>
  <c r="O29"/>
  <c r="P29" s="1"/>
  <c r="T22" i="10"/>
  <c r="U22" s="1"/>
  <c r="S22"/>
  <c r="C27"/>
  <c r="R23" l="1"/>
  <c r="T23" s="1"/>
  <c r="U23" s="1"/>
  <c r="Z22"/>
  <c r="AB22" s="1"/>
  <c r="AC22" s="1"/>
  <c r="K25"/>
  <c r="W25" s="1"/>
  <c r="AG25" s="1"/>
  <c r="O24"/>
  <c r="M24" s="1"/>
  <c r="N24" s="1"/>
  <c r="P25"/>
  <c r="Q25" s="1"/>
  <c r="Q24"/>
  <c r="AF24"/>
  <c r="X24"/>
  <c r="Z24" s="1"/>
  <c r="AA23"/>
  <c r="Z23"/>
  <c r="AB23" s="1"/>
  <c r="AC23" s="1"/>
  <c r="C28"/>
  <c r="N31" i="1"/>
  <c r="O30"/>
  <c r="P30" s="1"/>
  <c r="S23" i="10" l="1"/>
  <c r="O25"/>
  <c r="M25" s="1"/>
  <c r="N25" s="1"/>
  <c r="K26"/>
  <c r="W26" s="1"/>
  <c r="AG26" s="1"/>
  <c r="R24"/>
  <c r="T24" s="1"/>
  <c r="U24" s="1"/>
  <c r="P26"/>
  <c r="Q26" s="1"/>
  <c r="AB24"/>
  <c r="AC24" s="1"/>
  <c r="X25"/>
  <c r="AA25" s="1"/>
  <c r="AA24"/>
  <c r="AF25"/>
  <c r="O26"/>
  <c r="M26" s="1"/>
  <c r="N26" s="1"/>
  <c r="N32" i="1"/>
  <c r="O31"/>
  <c r="P31" s="1"/>
  <c r="C29" i="10"/>
  <c r="R25" l="1"/>
  <c r="S25" s="1"/>
  <c r="K27"/>
  <c r="P27"/>
  <c r="Q27" s="1"/>
  <c r="S24"/>
  <c r="Z25"/>
  <c r="AB25" s="1"/>
  <c r="AC25" s="1"/>
  <c r="X26"/>
  <c r="AA26" s="1"/>
  <c r="AF26"/>
  <c r="N33" i="1"/>
  <c r="O32"/>
  <c r="P32" s="1"/>
  <c r="R26" i="10"/>
  <c r="C30"/>
  <c r="T25" l="1"/>
  <c r="U25" s="1"/>
  <c r="P28"/>
  <c r="Q28" s="1"/>
  <c r="W27"/>
  <c r="AG27" s="1"/>
  <c r="K28"/>
  <c r="K29" s="1"/>
  <c r="O27"/>
  <c r="M27" s="1"/>
  <c r="N27" s="1"/>
  <c r="Z26"/>
  <c r="AB26" s="1"/>
  <c r="AC26" s="1"/>
  <c r="S26"/>
  <c r="T26"/>
  <c r="U26" s="1"/>
  <c r="C31"/>
  <c r="N34" i="1"/>
  <c r="O33"/>
  <c r="P33" s="1"/>
  <c r="O28" i="10" l="1"/>
  <c r="M28" s="1"/>
  <c r="N28" s="1"/>
  <c r="X27"/>
  <c r="AA27" s="1"/>
  <c r="AF27"/>
  <c r="P29"/>
  <c r="Q29" s="1"/>
  <c r="W28"/>
  <c r="AG28" s="1"/>
  <c r="R27"/>
  <c r="S27" s="1"/>
  <c r="K30"/>
  <c r="O29"/>
  <c r="M29" s="1"/>
  <c r="N29" s="1"/>
  <c r="W29"/>
  <c r="AG29" s="1"/>
  <c r="O34" i="1"/>
  <c r="P34" s="1"/>
  <c r="N35"/>
  <c r="C32" i="10"/>
  <c r="Z27" l="1"/>
  <c r="AB27" s="1"/>
  <c r="AC27" s="1"/>
  <c r="R28"/>
  <c r="S28" s="1"/>
  <c r="T27"/>
  <c r="U27" s="1"/>
  <c r="P30"/>
  <c r="Q30" s="1"/>
  <c r="AF28"/>
  <c r="X28"/>
  <c r="AA28" s="1"/>
  <c r="C33"/>
  <c r="AF29"/>
  <c r="N36" i="1"/>
  <c r="O35"/>
  <c r="P35" s="1"/>
  <c r="W30" i="10"/>
  <c r="AG30" s="1"/>
  <c r="K31"/>
  <c r="O30"/>
  <c r="M30" s="1"/>
  <c r="N30" s="1"/>
  <c r="R29"/>
  <c r="X29"/>
  <c r="T28" l="1"/>
  <c r="U28" s="1"/>
  <c r="P31"/>
  <c r="Z28"/>
  <c r="AB28" s="1"/>
  <c r="AC28" s="1"/>
  <c r="R30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P32"/>
  <c r="C34"/>
  <c r="Z29"/>
  <c r="AB29" s="1"/>
  <c r="AC29" s="1"/>
  <c r="AA29"/>
  <c r="Q31"/>
  <c r="X31" l="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 xml:space="preserve">Формат данных и подсчёт сеток. Источник данных файл формата StrategyTester </t>
        </r>
        <r>
          <rPr>
            <sz val="9"/>
            <color indexed="81"/>
            <rFont val="Tahoma"/>
            <family val="2"/>
            <charset val="204"/>
          </rPr>
          <t>MetaTrader 5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AL7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
РУКАМИ НЕ ВВОДИТЬ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<sst xmlns="http://schemas.openxmlformats.org/spreadsheetml/2006/main" count="4365" uniqueCount="716">
  <si>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</si>
  <si>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</si>
  <si>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</si>
  <si>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</si>
  <si>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</si>
  <si>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</si>
  <si>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</si>
  <si>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</si>
  <si>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</si>
  <si>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</si>
  <si>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</si>
  <si>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</si>
  <si>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</si>
  <si>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</si>
  <si>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</si>
  <si>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</si>
  <si>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</si>
  <si>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</si>
  <si>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</si>
  <si>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</si>
  <si>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</si>
  <si>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</si>
  <si>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</si>
  <si>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</si>
  <si>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</si>
  <si>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</si>
  <si>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</si>
  <si>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</si>
  <si>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</si>
  <si>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</si>
  <si>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</si>
  <si>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</si>
  <si>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</si>
  <si>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</si>
  <si>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</si>
  <si>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</si>
  <si>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</si>
  <si>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</si>
  <si>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</si>
  <si>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</si>
  <si>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</si>
  <si>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</si>
  <si>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</si>
  <si>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</si>
  <si>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</si>
  <si>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</si>
  <si>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</si>
  <si>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</si>
  <si>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</si>
  <si>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</si>
  <si>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</si>
  <si>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</si>
  <si>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</si>
  <si>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</si>
  <si>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</si>
  <si>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</si>
  <si>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</si>
  <si>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</si>
  <si>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</si>
  <si>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</si>
  <si>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</si>
  <si>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</si>
  <si>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</si>
  <si>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</si>
  <si>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</si>
  <si>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</si>
  <si>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</si>
  <si>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</si>
  <si>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</si>
  <si>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</si>
  <si>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</si>
  <si>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</si>
  <si>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</si>
  <si>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</si>
  <si>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</si>
  <si>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</si>
  <si>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</si>
  <si>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</si>
  <si>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</si>
  <si>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</si>
  <si>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</si>
  <si>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</si>
  <si>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</si>
  <si>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</si>
  <si>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</si>
  <si>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</si>
  <si>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</si>
  <si>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</si>
  <si>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</si>
  <si>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</si>
  <si>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</si>
  <si>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</si>
  <si>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</si>
  <si>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</si>
  <si>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</si>
  <si>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</si>
  <si>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</si>
  <si>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</si>
  <si>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</si>
  <si>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</si>
  <si>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</si>
  <si>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</si>
  <si>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</si>
  <si>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</si>
  <si>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</si>
  <si>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</si>
  <si>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</si>
  <si>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</si>
  <si>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</si>
  <si>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</si>
  <si>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</si>
  <si>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</si>
  <si>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</si>
  <si>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</si>
  <si>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</si>
  <si>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</si>
  <si>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</si>
  <si>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</si>
  <si>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</si>
  <si>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</si>
  <si>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</si>
  <si>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</si>
  <si>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</si>
  <si>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</si>
  <si>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</si>
  <si>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</si>
  <si>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</si>
  <si>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</si>
  <si>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</si>
  <si>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</si>
  <si>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</si>
  <si>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</si>
  <si>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</si>
  <si>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</si>
  <si>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</si>
  <si>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</si>
  <si>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</si>
  <si>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</si>
  <si>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</si>
  <si>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</si>
  <si>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</si>
  <si>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</si>
  <si>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</si>
  <si>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</si>
  <si>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</si>
  <si>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</si>
  <si>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</si>
  <si>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</si>
  <si>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</si>
  <si>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</si>
  <si>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</si>
  <si>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</si>
  <si>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</si>
  <si>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</si>
  <si>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</si>
  <si>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</si>
  <si>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</si>
  <si>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</si>
  <si>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</si>
  <si>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</si>
  <si>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</si>
  <si>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</si>
  <si>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</si>
  <si>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</si>
  <si>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</si>
  <si>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</si>
  <si>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</si>
  <si>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</si>
  <si>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</si>
  <si>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</si>
  <si>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</si>
  <si>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</si>
  <si>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</si>
  <si>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</si>
  <si>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</si>
  <si>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</si>
  <si>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</si>
  <si>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</si>
  <si>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</si>
  <si>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</si>
  <si>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</si>
  <si>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</si>
  <si>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</si>
  <si>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</si>
  <si>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</si>
  <si>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</si>
  <si>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</si>
  <si>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</si>
  <si>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</si>
  <si>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</si>
  <si>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</si>
  <si>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</si>
  <si>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</si>
  <si>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</si>
  <si>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</si>
  <si>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</si>
  <si>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</si>
  <si>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</si>
  <si>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</si>
  <si>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</si>
  <si>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</si>
  <si>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</si>
  <si>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</si>
  <si>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</si>
  <si>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</si>
  <si>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</si>
  <si>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</si>
  <si>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</si>
  <si>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</si>
  <si>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</si>
  <si>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</si>
  <si>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</si>
  <si>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</si>
  <si>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</si>
  <si>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</si>
  <si>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</si>
  <si>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</si>
  <si>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</si>
  <si>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</si>
  <si>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</si>
  <si>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</si>
  <si>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</si>
  <si>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</si>
  <si>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</si>
  <si>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</si>
  <si>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</si>
  <si>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</si>
  <si>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</si>
  <si>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</si>
  <si>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</si>
  <si>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</si>
  <si>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</si>
  <si>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</si>
  <si>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</si>
  <si>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</si>
  <si>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</si>
  <si>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</si>
  <si>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</si>
  <si>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</si>
  <si>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</si>
  <si>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</si>
  <si>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</si>
  <si>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</si>
  <si>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</si>
  <si>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</si>
  <si>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</si>
  <si>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</si>
  <si>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</si>
  <si>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</si>
  <si>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</si>
  <si>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</si>
  <si>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</si>
  <si>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</si>
  <si>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</si>
  <si>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</si>
  <si>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</si>
  <si>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</si>
  <si>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</si>
  <si>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</si>
  <si>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</si>
  <si>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</si>
  <si>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</si>
  <si>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</si>
  <si>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</si>
  <si>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</si>
  <si>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</si>
  <si>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</si>
  <si>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</si>
  <si>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</si>
  <si>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</si>
  <si>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</si>
  <si>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</si>
  <si>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</si>
  <si>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</si>
  <si>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</si>
  <si>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</si>
  <si>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</si>
  <si>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</si>
  <si>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</si>
  <si>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</si>
  <si>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</si>
  <si>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</si>
  <si>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</si>
  <si>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</si>
  <si>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</si>
  <si>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</si>
  <si>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</si>
  <si>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</si>
  <si>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</si>
  <si>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</si>
  <si>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</si>
  <si>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</si>
  <si>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</si>
  <si>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</si>
  <si>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</si>
  <si>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</si>
  <si>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</si>
  <si>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</si>
  <si>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</si>
  <si>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</si>
  <si>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</si>
  <si>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</si>
  <si>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</si>
  <si>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</si>
  <si>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</si>
  <si>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</si>
  <si>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</si>
  <si>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</si>
  <si>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</si>
  <si>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</si>
  <si>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</si>
  <si>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</si>
  <si>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</si>
  <si>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</si>
  <si>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</si>
  <si>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</si>
  <si>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</si>
  <si>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</si>
  <si>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</si>
  <si>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</si>
  <si>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</si>
  <si>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</si>
  <si>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</si>
  <si>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</si>
  <si>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</si>
  <si>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</si>
  <si>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</si>
  <si>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</si>
  <si>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</si>
  <si>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</si>
  <si>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</si>
  <si>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</si>
  <si>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</si>
  <si>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</si>
  <si>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</si>
  <si>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</si>
  <si>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</si>
  <si>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</si>
  <si>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</si>
  <si>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</si>
  <si>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</si>
  <si>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</si>
  <si>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</si>
  <si>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</si>
  <si>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</si>
  <si>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</si>
  <si>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</si>
  <si>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</si>
  <si>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</si>
  <si>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</si>
  <si>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</si>
  <si>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</si>
  <si>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</si>
  <si>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</si>
  <si>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</si>
  <si>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</si>
  <si>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</si>
  <si>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</si>
  <si>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</si>
  <si>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</si>
  <si>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</si>
  <si>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</si>
  <si>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</si>
  <si>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</si>
  <si>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</si>
  <si>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</si>
  <si>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</si>
  <si>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</si>
  <si>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</si>
  <si>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</si>
  <si>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</si>
  <si>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</si>
  <si>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</si>
  <si>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</si>
  <si>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</si>
  <si>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</si>
  <si>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</si>
  <si>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</si>
  <si>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</si>
  <si>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</si>
  <si>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</si>
  <si>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</si>
  <si>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</si>
  <si>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</si>
  <si>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</si>
  <si>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</si>
  <si>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</si>
  <si>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</si>
  <si>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</si>
  <si>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</si>
  <si>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</si>
  <si>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</si>
  <si>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</si>
  <si>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</si>
  <si>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</si>
  <si>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</si>
  <si>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</si>
  <si>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</si>
  <si>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</si>
  <si>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</si>
  <si>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</si>
  <si>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</si>
  <si>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</si>
  <si>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</si>
  <si>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</si>
  <si>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</si>
  <si>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</si>
  <si>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</si>
  <si>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</si>
  <si>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</si>
  <si>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</si>
  <si>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</si>
  <si>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</si>
  <si>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</si>
  <si>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</si>
  <si>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</si>
  <si>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</si>
  <si>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</si>
  <si>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</si>
  <si>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</si>
  <si>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</si>
  <si>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</si>
  <si>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</si>
  <si>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</si>
  <si>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</si>
  <si>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</si>
  <si>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</si>
  <si>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</si>
  <si>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</si>
  <si>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</si>
  <si>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</si>
  <si>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</si>
  <si>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</si>
  <si>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</si>
  <si>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</si>
  <si>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</si>
  <si>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</si>
  <si>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</si>
  <si>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</si>
  <si>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</si>
  <si>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</si>
  <si>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</si>
  <si>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</si>
  <si>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</si>
  <si>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</si>
  <si>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</si>
  <si>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</si>
  <si>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</si>
  <si>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</si>
  <si>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</si>
  <si>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</si>
  <si>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</si>
  <si>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</si>
  <si>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</si>
  <si>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</si>
  <si>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</si>
  <si>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</si>
  <si>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</si>
  <si>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</si>
  <si>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</si>
  <si>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</si>
  <si>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</si>
  <si>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</si>
  <si>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</si>
  <si>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</si>
  <si>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</si>
  <si>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</si>
  <si>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</si>
  <si>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</si>
  <si>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</si>
  <si>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</si>
  <si>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</si>
  <si>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</si>
  <si>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</si>
  <si>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</si>
  <si>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</si>
  <si>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</si>
  <si>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</si>
  <si>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</si>
  <si>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</si>
  <si>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</si>
  <si>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</si>
  <si>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</si>
  <si>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</si>
  <si>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</si>
  <si>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</si>
  <si>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</si>
  <si>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</si>
  <si>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</si>
  <si>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</si>
  <si>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</si>
  <si>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</si>
  <si>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</si>
  <si>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</si>
  <si>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</si>
  <si>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</si>
  <si>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</si>
  <si>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</si>
  <si>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</si>
  <si>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</si>
  <si>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</si>
  <si>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</si>
  <si>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</si>
  <si>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</si>
  <si>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</si>
  <si>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</si>
  <si>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</si>
  <si>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</si>
  <si>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</si>
  <si>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</si>
  <si>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</si>
  <si>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</si>
  <si>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</si>
  <si>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</si>
  <si>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</si>
  <si>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</si>
  <si>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</si>
  <si>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</si>
  <si>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</si>
  <si>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</si>
  <si>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</si>
  <si>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</si>
  <si>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</si>
  <si>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</si>
  <si>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</si>
  <si>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</si>
  <si>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</si>
  <si>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</si>
  <si>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</si>
  <si>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</si>
  <si>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</si>
  <si>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</si>
  <si>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</si>
  <si>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</si>
  <si>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</si>
  <si>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</si>
  <si>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</si>
  <si>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</si>
  <si>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</si>
  <si>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</si>
  <si>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</si>
  <si>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</si>
  <si>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</si>
  <si>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</si>
  <si>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</si>
  <si>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</si>
  <si>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</si>
  <si>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</si>
  <si>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</si>
  <si>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</si>
  <si>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</si>
  <si>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</si>
  <si>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</si>
  <si>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</si>
  <si>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</si>
  <si>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</si>
  <si>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</si>
  <si>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</si>
  <si>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</si>
  <si>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</si>
  <si>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</si>
  <si>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</si>
  <si>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</si>
  <si>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</si>
  <si>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</si>
  <si>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</si>
  <si>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</si>
  <si>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</si>
  <si>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</si>
  <si>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</si>
  <si>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</si>
  <si>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</si>
  <si>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</si>
  <si>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</si>
  <si>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</si>
  <si>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</si>
  <si>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</si>
  <si>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</si>
  <si>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</si>
  <si>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</si>
  <si>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</si>
  <si>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</si>
  <si>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</si>
  <si>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</si>
  <si>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</si>
  <si>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</si>
  <si>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</si>
  <si>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</si>
  <si>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</si>
  <si>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</si>
  <si>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</si>
  <si>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</si>
  <si>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</si>
  <si>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</si>
  <si>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</si>
  <si>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</si>
  <si>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</si>
  <si>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</si>
  <si>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</si>
  <si>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</si>
  <si>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</si>
  <si>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</si>
  <si>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</si>
  <si>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</si>
  <si>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</si>
  <si>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</si>
  <si>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</si>
  <si>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</si>
  <si>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</si>
  <si>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</si>
  <si>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</si>
  <si>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</si>
  <si>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</si>
  <si>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</si>
  <si>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</si>
  <si>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</si>
  <si>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</si>
  <si>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</si>
  <si>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</si>
  <si>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</si>
  <si>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</si>
  <si>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</si>
  <si>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</si>
  <si>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</si>
  <si>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</si>
  <si>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</si>
  <si>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</si>
  <si>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</si>
  <si>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</si>
  <si>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</si>
  <si>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</si>
  <si>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</si>
  <si>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</si>
  <si>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</si>
  <si>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</si>
  <si>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</si>
  <si>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</si>
  <si>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</si>
  <si>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</si>
  <si>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</si>
  <si>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</si>
  <si>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</si>
  <si>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</si>
  <si>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</si>
  <si>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</si>
  <si>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</si>
  <si>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</si>
  <si>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</si>
  <si>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</si>
  <si>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</si>
  <si>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</si>
  <si>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</si>
  <si>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</si>
  <si>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</si>
  <si>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</si>
  <si>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</si>
  <si>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</si>
  <si>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</si>
  <si>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</si>
  <si>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</si>
  <si>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</si>
  <si>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</si>
  <si>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</si>
  <si>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</si>
  <si>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</si>
  <si>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</si>
  <si>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</si>
  <si>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</si>
  <si>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</si>
  <si>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</si>
  <si>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</si>
  <si>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</si>
  <si>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</si>
  <si>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</si>
  <si>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</si>
  <si>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</si>
  <si>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</si>
  <si>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</si>
  <si>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</si>
  <si>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</si>
  <si>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</si>
  <si>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</si>
  <si>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</si>
  <si>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</si>
  <si>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</si>
  <si>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</si>
  <si>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</si>
  <si>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</si>
  <si>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</si>
  <si>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</si>
  <si>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</si>
  <si>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</si>
  <si>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</si>
  <si>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</si>
  <si>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</si>
  <si>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</si>
  <si>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</si>
  <si>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</si>
  <si>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</si>
  <si>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</si>
  <si>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</si>
  <si>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</si>
  <si>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</si>
  <si>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</si>
  <si>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</si>
  <si>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</si>
  <si>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</si>
  <si>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</si>
  <si>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</si>
  <si>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</si>
  <si>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1 Минута (M1)</t>
  </si>
  <si>
    <t>1611EURUSD</t>
  </si>
  <si>
    <t>Setka v1.43 tsd-AUDNZD-1-M1-2000-R-2000.htm</t>
  </si>
  <si>
    <t>AUDNZD</t>
  </si>
  <si>
    <t>(2018.01.10 - 2019.03.28)</t>
  </si>
  <si>
    <t>1291.48 (27.77%)</t>
  </si>
</sst>
</file>

<file path=xl/styles.xml><?xml version="1.0" encoding="utf-8"?>
<styleSheet xmlns="http://schemas.openxmlformats.org/spreadsheetml/2006/main">
  <numFmts count="1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  <numFmt numFmtId="182" formatCode="m\.yy"/>
  </numFmts>
  <fonts count="8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5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37" fillId="0" borderId="0" xfId="0" applyFont="1" applyFill="1" applyProtection="1">
      <protection locked="0"/>
    </xf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22" fontId="0" fillId="0" borderId="0" xfId="0" applyNumberFormat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  <xf numFmtId="181" fontId="0" fillId="0" borderId="0" xfId="0" applyNumberFormat="1"/>
    <xf numFmtId="182" fontId="0" fillId="0" borderId="0" xfId="0" applyNumberFormat="1"/>
    <xf numFmtId="14" fontId="0" fillId="0" borderId="0" xfId="0" applyNumberFormat="1"/>
    <xf numFmtId="2" fontId="0" fillId="0" borderId="0" xfId="0" applyNumberFormat="1"/>
    <xf numFmtId="0" fontId="1" fillId="0" borderId="0" xfId="2" applyNumberFormat="1" applyFont="1" applyFill="1"/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Stilan\Desktop\130\Setka%20v1.43%20tsd-AUDNZD-1-M1-2000-R-2000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68035</xdr:colOff>
      <xdr:row>10</xdr:row>
      <xdr:rowOff>149679</xdr:rowOff>
    </xdr:to>
    <xdr:pic>
      <xdr:nvPicPr>
        <xdr:cNvPr id="4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4982714" y="163286"/>
          <a:ext cx="7810500" cy="1905000"/>
        </a:xfrm>
        <a:prstGeom prst="rect">
          <a:avLst/>
        </a:prstGeom>
        <a:noFill/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tilan" refreshedDate="43572.544678703707" createdVersion="3" refreshedVersion="3" minRefreshableVersion="3" recordCount="391">
  <cacheSource type="worksheet">
    <worksheetSource ref="A1:O392" sheet="Данные из терминала"/>
  </cacheSource>
  <cacheFields count="15">
    <cacheField name="№№ сетки" numFmtId="0">
      <sharedItems containsSemiMixedTypes="0" containsString="0" containsNumber="1" containsInteger="1" minValue="1" maxValue="391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2" count="12">
        <n v="2"/>
        <n v="1"/>
        <n v="5"/>
        <n v="6"/>
        <n v="8"/>
        <n v="3"/>
        <n v="4"/>
        <n v="11"/>
        <n v="7"/>
        <n v="10"/>
        <n v="9"/>
        <n v="12"/>
      </sharedItems>
    </cacheField>
    <cacheField name="Максимальный лот" numFmtId="0">
      <sharedItems containsSemiMixedTypes="0" containsString="0" containsNumber="1" minValue="0.01" maxValue="1.1499999999999999"/>
    </cacheField>
    <cacheField name="Общая лотность" numFmtId="0">
      <sharedItems containsSemiMixedTypes="0" containsString="0" containsNumber="1" minValue="0.01" maxValue="2.4099999999999997"/>
    </cacheField>
    <cacheField name="Дата открытия" numFmtId="180">
      <sharedItems containsSemiMixedTypes="0" containsNonDate="0" containsDate="1" containsString="0" minDate="2018-01-18T00:05:00" maxDate="2019-03-20T22:13:00"/>
    </cacheField>
    <cacheField name="Цена открытия" numFmtId="0">
      <sharedItems containsSemiMixedTypes="0" containsString="0" containsNumber="1" minValue="1.03016" maxValue="1.1164799999999999"/>
    </cacheField>
    <cacheField name="Дальний ордер дата" numFmtId="180">
      <sharedItems containsSemiMixedTypes="0" containsNonDate="0" containsDate="1" containsString="0" minDate="2018-01-18T00:23:00" maxDate="2019-03-21T00:31:00"/>
    </cacheField>
    <cacheField name="Дальний ордер цена" numFmtId="0">
      <sharedItems containsSemiMixedTypes="0" containsString="0" containsNumber="1" minValue="1.01983" maxValue="1.1155600000000001"/>
    </cacheField>
    <cacheField name="Дата закрытия" numFmtId="180">
      <sharedItems containsSemiMixedTypes="0" containsNonDate="0" containsDate="1" containsString="0" minDate="2018-01-18T00:30:00" maxDate="2019-03-21T23:59:00"/>
    </cacheField>
    <cacheField name="Цена закрытия" numFmtId="0">
      <sharedItems containsSemiMixedTypes="0" containsString="0" containsNumber="1" minValue="1.0303899999999999" maxValue="1.11737"/>
    </cacheField>
    <cacheField name="Размер сетки пипс " numFmtId="0">
      <sharedItems containsSemiMixedTypes="0" containsString="0" containsNumber="1" minValue="0" maxValue="319.00000000000182"/>
    </cacheField>
    <cacheField name="Пипсов до TP" numFmtId="0">
      <sharedItems containsSemiMixedTypes="0" containsString="0" containsNumber="1" minValue="4.500000000001819" maxValue="121.50000000000182"/>
    </cacheField>
    <cacheField name="Прибыль" numFmtId="0">
      <sharedItems containsSemiMixedTypes="0" containsString="0" containsNumber="1" minValue="-141.69999999999999" maxValue="503.8599999999999"/>
    </cacheField>
    <cacheField name="Время сетки" numFmtId="175">
      <sharedItems containsSemiMixedTypes="0" containsDate="1" containsString="0" containsMixedTypes="1" minDate="1900-01-01T01:57:11" maxDate="1900-01-18T19:26:00"/>
    </cacheField>
  </cacheFields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2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6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2">
        <item x="1"/>
        <item x="6"/>
        <item x="0"/>
        <item x="2"/>
        <item x="5"/>
        <item x="8"/>
        <item x="3"/>
        <item x="10"/>
        <item x="4"/>
        <item x="9"/>
        <item x="7"/>
        <item x="11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70" t="s">
        <v>6</v>
      </c>
      <c r="B18" s="494">
        <v>3</v>
      </c>
      <c r="C18" s="495"/>
      <c r="D18" s="496"/>
      <c r="E18" s="271"/>
      <c r="F18" s="491">
        <v>2</v>
      </c>
      <c r="G18" s="491"/>
      <c r="H18" s="491"/>
      <c r="I18" s="272"/>
      <c r="J18" s="492">
        <v>3</v>
      </c>
      <c r="K18" s="492"/>
      <c r="L18" s="492"/>
      <c r="M18" s="271"/>
      <c r="N18" s="492">
        <v>2</v>
      </c>
      <c r="O18" s="492"/>
      <c r="P18" s="493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261"/>
  <sheetViews>
    <sheetView topLeftCell="A229" zoomScale="85" zoomScaleNormal="85" workbookViewId="0">
      <selection sqref="A1:B1048576"/>
    </sheetView>
  </sheetViews>
  <sheetFormatPr defaultRowHeight="12.75"/>
  <cols>
    <col min="1" max="1" width="62.28515625" style="442" bestFit="1" customWidth="1"/>
    <col min="2" max="2" width="78.7109375" style="442" bestFit="1" customWidth="1"/>
    <col min="4" max="4" width="79.140625" bestFit="1" customWidth="1"/>
    <col min="5" max="5" width="23.140625" bestFit="1" customWidth="1"/>
  </cols>
  <sheetData>
    <row r="1" spans="1:4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>
      <c r="A2" s="442" t="s">
        <v>116</v>
      </c>
      <c r="B2" s="442">
        <v>1</v>
      </c>
      <c r="D2" t="str">
        <f>IFERROR(VLOOKUP(A2,Сводная!W:AA,4,0),SUBSTITUTE(B2,",",""))</f>
        <v>1</v>
      </c>
    </row>
    <row r="3" spans="1:4">
      <c r="A3" s="442" t="s">
        <v>117</v>
      </c>
      <c r="B3" s="442">
        <v>1</v>
      </c>
      <c r="D3" t="str">
        <f>IFERROR(VLOOKUP(A3,Сводная!W:AA,4,0),SUBSTITUTE(B3,",",""))</f>
        <v>1</v>
      </c>
    </row>
    <row r="4" spans="1:4">
      <c r="A4" s="442" t="s">
        <v>118</v>
      </c>
      <c r="B4" s="442">
        <v>1</v>
      </c>
      <c r="D4" t="str">
        <f>IFERROR(VLOOKUP(A4,Сводная!W:AA,4,0),SUBSTITUTE(B4,",",""))</f>
        <v>1</v>
      </c>
    </row>
    <row r="5" spans="1:4">
      <c r="A5" s="442" t="s">
        <v>119</v>
      </c>
      <c r="B5" s="442">
        <v>1</v>
      </c>
      <c r="D5" t="str">
        <f>IFERROR(VLOOKUP(A5,Сводная!W:AA,4,0),SUBSTITUTE(B5,",",""))</f>
        <v>1</v>
      </c>
    </row>
    <row r="6" spans="1:4">
      <c r="A6" s="442" t="s">
        <v>120</v>
      </c>
      <c r="B6" s="442">
        <v>0</v>
      </c>
      <c r="D6" t="str">
        <f>IFERROR(VLOOKUP(A6,Сводная!W:AA,4,0),SUBSTITUTE(B6,",",""))</f>
        <v>0</v>
      </c>
    </row>
    <row r="7" spans="1:4">
      <c r="A7" s="442" t="s">
        <v>121</v>
      </c>
      <c r="B7" s="442">
        <v>0</v>
      </c>
      <c r="D7" t="str">
        <f>IFERROR(VLOOKUP(A7,Сводная!W:AA,4,0),SUBSTITUTE(B7,",",""))</f>
        <v>0</v>
      </c>
    </row>
    <row r="8" spans="1:4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>
      <c r="A10" s="442" t="s">
        <v>124</v>
      </c>
      <c r="B10" s="442">
        <v>1611</v>
      </c>
      <c r="D10" t="str">
        <f>IFERROR(VLOOKUP(A10,Сводная!W:AA,4,0),SUBSTITUTE(B10,",",""))</f>
        <v>1611</v>
      </c>
    </row>
    <row r="11" spans="1:4">
      <c r="A11" s="442" t="s">
        <v>112</v>
      </c>
      <c r="B11" s="442" t="s">
        <v>711</v>
      </c>
      <c r="D11" t="str">
        <f>IFERROR(VLOOKUP(A11,Сводная!W:AA,4,0),SUBSTITUTE(B11,",",""))</f>
        <v>1611EURUSD</v>
      </c>
    </row>
    <row r="12" spans="1:4">
      <c r="A12" s="442" t="s">
        <v>125</v>
      </c>
      <c r="B12" s="442">
        <v>1</v>
      </c>
      <c r="D12">
        <f>IFERROR(VLOOKUP(A12,Сводная!W:AA,4,0),SUBSTITUTE(B12,",",""))</f>
        <v>1</v>
      </c>
    </row>
    <row r="13" spans="1:4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>
      <c r="A14" s="442" t="s">
        <v>127</v>
      </c>
      <c r="B14" s="442">
        <v>3</v>
      </c>
      <c r="D14" t="str">
        <f>IFERROR(VLOOKUP(A14,Сводная!W:AA,4,0),SUBSTITUTE(B14,",",""))</f>
        <v>3</v>
      </c>
    </row>
    <row r="15" spans="1:4">
      <c r="A15" s="442" t="s">
        <v>128</v>
      </c>
      <c r="B15" s="442">
        <v>30</v>
      </c>
      <c r="D15" t="str">
        <f>IFERROR(VLOOKUP(A15,Сводная!W:AA,4,0),SUBSTITUTE(B15,",",""))</f>
        <v>30</v>
      </c>
    </row>
    <row r="16" spans="1:4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>
      <c r="A30" s="442" t="s">
        <v>143</v>
      </c>
      <c r="B30" s="442">
        <v>0</v>
      </c>
      <c r="D30" t="str">
        <f>IFERROR(VLOOKUP(A30,Сводная!W:AA,4,0),SUBSTITUTE(B30,",",""))</f>
        <v>0</v>
      </c>
    </row>
    <row r="31" spans="1:4">
      <c r="A31" s="442" t="s">
        <v>144</v>
      </c>
      <c r="B31" s="442">
        <v>0</v>
      </c>
      <c r="D31" t="str">
        <f>IFERROR(VLOOKUP(A31,Сводная!W:AA,4,0),SUBSTITUTE(B31,",",""))</f>
        <v>0</v>
      </c>
    </row>
    <row r="32" spans="1:4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>
      <c r="A33" s="442" t="s">
        <v>113</v>
      </c>
      <c r="B33" s="442">
        <v>11</v>
      </c>
      <c r="D33">
        <f>IFERROR(VLOOKUP(A33,Сводная!W:AA,4,0),SUBSTITUTE(B33,",",""))</f>
        <v>11</v>
      </c>
    </row>
    <row r="34" spans="1:4">
      <c r="A34" s="442" t="s">
        <v>146</v>
      </c>
      <c r="B34" s="442">
        <v>35</v>
      </c>
      <c r="D34">
        <f>IFERROR(VLOOKUP(A34,Сводная!W:AA,4,0),SUBSTITUTE(B34,",",""))</f>
        <v>35</v>
      </c>
    </row>
    <row r="35" spans="1:4">
      <c r="A35" s="442" t="s">
        <v>147</v>
      </c>
      <c r="B35" s="442">
        <v>0</v>
      </c>
      <c r="D35">
        <f>IFERROR(VLOOKUP(A35,Сводная!W:AA,4,0),SUBSTITUTE(B35,",",""))</f>
        <v>0</v>
      </c>
    </row>
    <row r="36" spans="1:4">
      <c r="A36" s="442" t="s">
        <v>148</v>
      </c>
      <c r="B36" s="442">
        <v>0</v>
      </c>
      <c r="D36">
        <f>IFERROR(VLOOKUP(A36,Сводная!W:AA,4,0),SUBSTITUTE(B36,",",""))</f>
        <v>0</v>
      </c>
    </row>
    <row r="37" spans="1:4">
      <c r="A37" s="442" t="s">
        <v>149</v>
      </c>
      <c r="B37" s="442">
        <v>0</v>
      </c>
      <c r="D37">
        <f>IFERROR(VLOOKUP(A37,Сводная!W:AA,4,0),SUBSTITUTE(B37,",",""))</f>
        <v>0</v>
      </c>
    </row>
    <row r="38" spans="1:4">
      <c r="A38" s="442" t="s">
        <v>150</v>
      </c>
      <c r="B38" s="442">
        <v>0</v>
      </c>
      <c r="D38">
        <f>IFERROR(VLOOKUP(A38,Сводная!W:AA,4,0),SUBSTITUTE(B38,",",""))</f>
        <v>0</v>
      </c>
    </row>
    <row r="39" spans="1:4">
      <c r="A39" s="442" t="s">
        <v>151</v>
      </c>
      <c r="B39" s="442">
        <v>0</v>
      </c>
      <c r="D39">
        <f>IFERROR(VLOOKUP(A39,Сводная!W:AA,4,0),SUBSTITUTE(B39,",",""))</f>
        <v>0</v>
      </c>
    </row>
    <row r="40" spans="1:4">
      <c r="A40" s="442" t="s">
        <v>152</v>
      </c>
      <c r="B40" s="442">
        <v>0</v>
      </c>
      <c r="D40">
        <f>IFERROR(VLOOKUP(A40,Сводная!W:AA,4,0),SUBSTITUTE(B40,",",""))</f>
        <v>0</v>
      </c>
    </row>
    <row r="41" spans="1:4">
      <c r="A41" s="442" t="s">
        <v>153</v>
      </c>
      <c r="B41" s="442">
        <v>0</v>
      </c>
      <c r="D41">
        <f>IFERROR(VLOOKUP(A41,Сводная!W:AA,4,0),SUBSTITUTE(B41,",",""))</f>
        <v>0</v>
      </c>
    </row>
    <row r="42" spans="1:4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>
      <c r="A46" s="442" t="s">
        <v>158</v>
      </c>
      <c r="B46" s="442">
        <v>1.3</v>
      </c>
      <c r="D46">
        <f>IFERROR(VLOOKUP(A46,Сводная!W:AA,4,0),SUBSTITUTE(B46,",",""))</f>
        <v>1.3</v>
      </c>
    </row>
    <row r="47" spans="1:4">
      <c r="A47" s="442" t="s">
        <v>159</v>
      </c>
      <c r="B47" s="442">
        <v>2</v>
      </c>
      <c r="D47">
        <f>IFERROR(VLOOKUP(A47,Сводная!W:AA,4,0),SUBSTITUTE(B47,",",""))</f>
        <v>2</v>
      </c>
    </row>
    <row r="48" spans="1:4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>
      <c r="A49" s="442" t="s">
        <v>161</v>
      </c>
      <c r="B49" s="442">
        <v>2.5000000000000001E-2</v>
      </c>
      <c r="D49">
        <f>IFERROR(VLOOKUP(A49,Сводная!W:AA,4,0),SUBSTITUTE(B49,",",""))</f>
        <v>2.5000000000000001E-2</v>
      </c>
    </row>
    <row r="50" spans="1:4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>
      <c r="A51" s="442" t="s">
        <v>163</v>
      </c>
      <c r="B51" s="442">
        <v>0.5</v>
      </c>
      <c r="D51">
        <f>IFERROR(VLOOKUP(A51,Сводная!W:AA,4,0),SUBSTITUTE(B51,",",""))</f>
        <v>0.5</v>
      </c>
    </row>
    <row r="52" spans="1:4">
      <c r="A52" s="442" t="s">
        <v>164</v>
      </c>
      <c r="B52" s="442">
        <v>0</v>
      </c>
      <c r="D52">
        <f>IFERROR(VLOOKUP(A52,Сводная!W:AA,4,0),SUBSTITUTE(B52,",",""))</f>
        <v>0</v>
      </c>
    </row>
    <row r="53" spans="1:4">
      <c r="A53" s="442" t="s">
        <v>165</v>
      </c>
      <c r="B53" s="442">
        <v>0</v>
      </c>
      <c r="D53">
        <f>IFERROR(VLOOKUP(A53,Сводная!W:AA,4,0),SUBSTITUTE(B53,",",""))</f>
        <v>0</v>
      </c>
    </row>
    <row r="54" spans="1:4">
      <c r="A54" s="442" t="s">
        <v>166</v>
      </c>
      <c r="B54" s="442">
        <v>0</v>
      </c>
      <c r="D54">
        <f>IFERROR(VLOOKUP(A54,Сводная!W:AA,4,0),SUBSTITUTE(B54,",",""))</f>
        <v>0</v>
      </c>
    </row>
    <row r="55" spans="1:4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>
      <c r="A57" s="442" t="s">
        <v>169</v>
      </c>
      <c r="B57" s="442">
        <v>0</v>
      </c>
      <c r="D57" t="str">
        <f>IFERROR(VLOOKUP(A57,Сводная!W:AA,4,0),SUBSTITUTE(B57,",",""))</f>
        <v>0</v>
      </c>
    </row>
    <row r="58" spans="1:4">
      <c r="A58" s="442" t="s">
        <v>170</v>
      </c>
      <c r="B58" s="442">
        <v>15</v>
      </c>
      <c r="D58">
        <f>IFERROR(VLOOKUP(A58,Сводная!W:AA,4,0),SUBSTITUTE(B58,",",""))</f>
        <v>15</v>
      </c>
    </row>
    <row r="59" spans="1:4">
      <c r="A59" s="442" t="s">
        <v>171</v>
      </c>
      <c r="B59" s="442">
        <v>4</v>
      </c>
      <c r="D59">
        <f>IFERROR(VLOOKUP(A59,Сводная!W:AA,4,0),SUBSTITUTE(B59,",",""))</f>
        <v>4</v>
      </c>
    </row>
    <row r="60" spans="1:4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>
      <c r="A61" s="442" t="s">
        <v>173</v>
      </c>
      <c r="B61" s="442">
        <v>8</v>
      </c>
      <c r="D61">
        <f>IFERROR(VLOOKUP(A61,Сводная!W:AA,4,0),SUBSTITUTE(B61,",",""))</f>
        <v>8</v>
      </c>
    </row>
    <row r="62" spans="1:4">
      <c r="A62" s="442" t="s">
        <v>174</v>
      </c>
      <c r="B62" s="442">
        <v>-2</v>
      </c>
      <c r="D62">
        <f>IFERROR(VLOOKUP(A62,Сводная!W:AA,4,0),SUBSTITUTE(B62,",",""))</f>
        <v>-2</v>
      </c>
    </row>
    <row r="63" spans="1:4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>
      <c r="A66" s="442" t="s">
        <v>114</v>
      </c>
      <c r="B66" s="442">
        <v>0</v>
      </c>
      <c r="D66">
        <f>IFERROR(VLOOKUP(A66,Сводная!W:AA,4,0),SUBSTITUTE(B66,",",""))</f>
        <v>0</v>
      </c>
    </row>
    <row r="67" spans="1:4">
      <c r="A67" s="442" t="s">
        <v>178</v>
      </c>
      <c r="B67" s="442">
        <v>0</v>
      </c>
      <c r="D67">
        <f>IFERROR(VLOOKUP(A67,Сводная!W:AA,4,0),SUBSTITUTE(B67,",",""))</f>
        <v>0</v>
      </c>
    </row>
    <row r="68" spans="1:4">
      <c r="A68" s="442" t="s">
        <v>179</v>
      </c>
      <c r="B68" s="442">
        <v>0</v>
      </c>
      <c r="D68">
        <f>IFERROR(VLOOKUP(A68,Сводная!W:AA,4,0),SUBSTITUTE(B68,",",""))</f>
        <v>0</v>
      </c>
    </row>
    <row r="69" spans="1:4">
      <c r="A69" s="442" t="s">
        <v>180</v>
      </c>
      <c r="B69" s="442">
        <v>0</v>
      </c>
      <c r="D69">
        <f>IFERROR(VLOOKUP(A69,Сводная!W:AA,4,0),SUBSTITUTE(B69,",",""))</f>
        <v>0</v>
      </c>
    </row>
    <row r="70" spans="1:4">
      <c r="A70" s="442" t="s">
        <v>181</v>
      </c>
      <c r="B70" s="442">
        <v>0</v>
      </c>
      <c r="D70">
        <f>IFERROR(VLOOKUP(A70,Сводная!W:AA,4,0),SUBSTITUTE(B70,",",""))</f>
        <v>0</v>
      </c>
    </row>
    <row r="71" spans="1:4">
      <c r="A71" s="442" t="s">
        <v>182</v>
      </c>
      <c r="B71" s="442">
        <v>0</v>
      </c>
      <c r="D71">
        <f>IFERROR(VLOOKUP(A71,Сводная!W:AA,4,0),SUBSTITUTE(B71,",",""))</f>
        <v>0</v>
      </c>
    </row>
    <row r="72" spans="1:4">
      <c r="A72" s="442" t="s">
        <v>183</v>
      </c>
      <c r="B72" s="442">
        <v>0</v>
      </c>
      <c r="D72">
        <f>IFERROR(VLOOKUP(A72,Сводная!W:AA,4,0),SUBSTITUTE(B72,",",""))</f>
        <v>0</v>
      </c>
    </row>
    <row r="73" spans="1:4">
      <c r="A73" s="442" t="s">
        <v>184</v>
      </c>
      <c r="B73" s="442">
        <v>0</v>
      </c>
      <c r="D73">
        <f>IFERROR(VLOOKUP(A73,Сводная!W:AA,4,0),SUBSTITUTE(B73,",",""))</f>
        <v>0</v>
      </c>
    </row>
    <row r="74" spans="1:4">
      <c r="A74" s="442" t="s">
        <v>185</v>
      </c>
      <c r="B74" s="442">
        <v>0</v>
      </c>
      <c r="D74">
        <f>IFERROR(VLOOKUP(A74,Сводная!W:AA,4,0),SUBSTITUTE(B74,",",""))</f>
        <v>0</v>
      </c>
    </row>
    <row r="75" spans="1:4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>
      <c r="A76" s="442" t="s">
        <v>187</v>
      </c>
      <c r="B76" s="442">
        <v>1</v>
      </c>
      <c r="D76">
        <f>IFERROR(VLOOKUP(A76,Сводная!W:AA,4,0),SUBSTITUTE(B76,",",""))</f>
        <v>1</v>
      </c>
    </row>
    <row r="77" spans="1:4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>
      <c r="A78" s="442" t="s">
        <v>189</v>
      </c>
      <c r="B78" s="442">
        <v>0</v>
      </c>
      <c r="D78">
        <f>IFERROR(VLOOKUP(A78,Сводная!W:AA,4,0),SUBSTITUTE(B78,",",""))</f>
        <v>0</v>
      </c>
    </row>
    <row r="79" spans="1:4">
      <c r="A79" s="442" t="s">
        <v>190</v>
      </c>
      <c r="B79" s="442">
        <v>0</v>
      </c>
      <c r="D79">
        <f>IFERROR(VLOOKUP(A79,Сводная!W:AA,4,0),SUBSTITUTE(B79,",",""))</f>
        <v>0</v>
      </c>
    </row>
    <row r="80" spans="1:4">
      <c r="A80" s="442" t="s">
        <v>191</v>
      </c>
      <c r="B80" s="442">
        <v>0</v>
      </c>
      <c r="D80">
        <f>IFERROR(VLOOKUP(A80,Сводная!W:AA,4,0),SUBSTITUTE(B80,",",""))</f>
        <v>0</v>
      </c>
    </row>
    <row r="81" spans="1:4">
      <c r="A81" s="442" t="s">
        <v>192</v>
      </c>
      <c r="B81" s="442">
        <v>0</v>
      </c>
      <c r="D81">
        <f>IFERROR(VLOOKUP(A81,Сводная!W:AA,4,0),SUBSTITUTE(B81,",",""))</f>
        <v>0</v>
      </c>
    </row>
    <row r="82" spans="1:4">
      <c r="A82" s="442" t="s">
        <v>193</v>
      </c>
      <c r="B82" s="442">
        <v>0</v>
      </c>
      <c r="D82">
        <f>IFERROR(VLOOKUP(A82,Сводная!W:AA,4,0),SUBSTITUTE(B82,",",""))</f>
        <v>0</v>
      </c>
    </row>
    <row r="83" spans="1:4">
      <c r="A83" s="442" t="s">
        <v>194</v>
      </c>
      <c r="B83" s="442">
        <v>0</v>
      </c>
      <c r="D83">
        <f>IFERROR(VLOOKUP(A83,Сводная!W:AA,4,0),SUBSTITUTE(B83,",",""))</f>
        <v>0</v>
      </c>
    </row>
    <row r="84" spans="1:4">
      <c r="A84" s="442" t="s">
        <v>195</v>
      </c>
      <c r="B84" s="442">
        <v>0</v>
      </c>
      <c r="D84">
        <f>IFERROR(VLOOKUP(A84,Сводная!W:AA,4,0),SUBSTITUTE(B84,",",""))</f>
        <v>0</v>
      </c>
    </row>
    <row r="85" spans="1:4">
      <c r="A85" s="442" t="s">
        <v>196</v>
      </c>
      <c r="B85" s="442">
        <v>0</v>
      </c>
      <c r="D85">
        <f>IFERROR(VLOOKUP(A85,Сводная!W:AA,4,0),SUBSTITUTE(B85,",",""))</f>
        <v>0</v>
      </c>
    </row>
    <row r="86" spans="1:4">
      <c r="A86" s="442" t="s">
        <v>197</v>
      </c>
      <c r="B86" s="442">
        <v>0</v>
      </c>
      <c r="D86">
        <f>IFERROR(VLOOKUP(A86,Сводная!W:AA,4,0),SUBSTITUTE(B86,",",""))</f>
        <v>0</v>
      </c>
    </row>
    <row r="87" spans="1:4">
      <c r="A87" s="442" t="s">
        <v>198</v>
      </c>
      <c r="B87" s="442">
        <v>0</v>
      </c>
      <c r="D87">
        <f>IFERROR(VLOOKUP(A87,Сводная!W:AA,4,0),SUBSTITUTE(B87,",",""))</f>
        <v>0</v>
      </c>
    </row>
    <row r="88" spans="1:4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>
      <c r="A91" s="442" t="s">
        <v>202</v>
      </c>
      <c r="B91" s="442">
        <v>0</v>
      </c>
      <c r="D91">
        <f>IFERROR(VLOOKUP(A91,Сводная!W:AA,4,0),SUBSTITUTE(B91,",",""))</f>
        <v>0</v>
      </c>
    </row>
    <row r="92" spans="1:4">
      <c r="A92" s="442" t="s">
        <v>203</v>
      </c>
      <c r="B92" s="442">
        <v>0</v>
      </c>
      <c r="D92">
        <f>IFERROR(VLOOKUP(A92,Сводная!W:AA,4,0),SUBSTITUTE(B92,",",""))</f>
        <v>0</v>
      </c>
    </row>
    <row r="93" spans="1:4">
      <c r="A93" s="442" t="s">
        <v>204</v>
      </c>
      <c r="B93" s="442">
        <v>0</v>
      </c>
      <c r="D93">
        <f>IFERROR(VLOOKUP(A93,Сводная!W:AA,4,0),SUBSTITUTE(B93,",",""))</f>
        <v>0</v>
      </c>
    </row>
    <row r="94" spans="1:4">
      <c r="A94" s="442" t="s">
        <v>205</v>
      </c>
      <c r="B94" s="442">
        <v>0</v>
      </c>
      <c r="D94">
        <f>IFERROR(VLOOKUP(A94,Сводная!W:AA,4,0),SUBSTITUTE(B94,",",""))</f>
        <v>0</v>
      </c>
    </row>
    <row r="95" spans="1:4">
      <c r="A95" s="442" t="s">
        <v>206</v>
      </c>
      <c r="B95" s="442">
        <v>0</v>
      </c>
      <c r="D95">
        <f>IFERROR(VLOOKUP(A95,Сводная!W:AA,4,0),SUBSTITUTE(B95,",",""))</f>
        <v>0</v>
      </c>
    </row>
    <row r="96" spans="1:4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>
      <c r="A101" s="442" t="s">
        <v>212</v>
      </c>
      <c r="B101" s="442">
        <v>1</v>
      </c>
      <c r="D101" t="str">
        <f>IFERROR(VLOOKUP(A101,Сводная!W:AA,4,0),SUBSTITUTE(B101,",",""))</f>
        <v>1</v>
      </c>
    </row>
    <row r="102" spans="1:4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>
      <c r="A103" s="442" t="s">
        <v>214</v>
      </c>
      <c r="B103" s="442">
        <v>18</v>
      </c>
      <c r="D103" t="str">
        <f>IFERROR(VLOOKUP(A103,Сводная!W:AA,4,0),SUBSTITUTE(B103,",",""))</f>
        <v>18</v>
      </c>
    </row>
    <row r="104" spans="1:4">
      <c r="A104" s="442" t="s">
        <v>215</v>
      </c>
      <c r="B104" s="442">
        <v>0</v>
      </c>
      <c r="D104" t="str">
        <f>IFERROR(VLOOKUP(A104,Сводная!W:AA,4,0),SUBSTITUTE(B104,",",""))</f>
        <v>0</v>
      </c>
    </row>
    <row r="105" spans="1:4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>
      <c r="A106" s="442" t="s">
        <v>217</v>
      </c>
      <c r="B106" s="442">
        <v>0</v>
      </c>
      <c r="D106" t="str">
        <f>IFERROR(VLOOKUP(A106,Сводная!W:AA,4,0),SUBSTITUTE(B106,",",""))</f>
        <v>0</v>
      </c>
    </row>
    <row r="107" spans="1:4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>
      <c r="A111" s="442" t="s">
        <v>222</v>
      </c>
      <c r="B111" s="442">
        <v>0.5</v>
      </c>
      <c r="D111" t="str">
        <f>IFERROR(VLOOKUP(A111,Сводная!W:AA,4,0),SUBSTITUTE(B111,",",""))</f>
        <v>05</v>
      </c>
    </row>
    <row r="112" spans="1:4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>
      <c r="A115" s="442" t="s">
        <v>226</v>
      </c>
      <c r="B115" s="442">
        <v>0.5</v>
      </c>
      <c r="D115" t="str">
        <f>IFERROR(VLOOKUP(A115,Сводная!W:AA,4,0),SUBSTITUTE(B115,",",""))</f>
        <v>05</v>
      </c>
    </row>
    <row r="116" spans="1:4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>
      <c r="A118" s="442" t="s">
        <v>229</v>
      </c>
      <c r="B118" s="442">
        <v>5</v>
      </c>
      <c r="D118" t="str">
        <f>IFERROR(VLOOKUP(A118,Сводная!W:AA,4,0),SUBSTITUTE(B118,",",""))</f>
        <v>5</v>
      </c>
    </row>
    <row r="119" spans="1:4">
      <c r="A119" s="442" t="s">
        <v>230</v>
      </c>
      <c r="B119" s="442">
        <v>15</v>
      </c>
      <c r="D119" t="str">
        <f>IFERROR(VLOOKUP(A119,Сводная!W:AA,4,0),SUBSTITUTE(B119,",",""))</f>
        <v>15</v>
      </c>
    </row>
    <row r="120" spans="1:4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>
      <c r="A256" s="442" t="s">
        <v>407</v>
      </c>
      <c r="D256" t="str">
        <f>IFERROR(VLOOKUP(A256,Сводная!W:AA,4,0),SUBSTITUTE(B256,",",""))</f>
        <v/>
      </c>
    </row>
    <row r="257" spans="1:4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61"/>
  <sheetViews>
    <sheetView zoomScale="85" zoomScaleNormal="85" workbookViewId="0">
      <selection activeCell="O21" sqref="O21"/>
    </sheetView>
  </sheetViews>
  <sheetFormatPr defaultRowHeight="12.75"/>
  <sheetData>
    <row r="1" spans="1:1">
      <c r="A1" t="s">
        <v>408</v>
      </c>
    </row>
    <row r="2" spans="1:1">
      <c r="A2" t="s">
        <v>409</v>
      </c>
    </row>
    <row r="3" spans="1:1">
      <c r="A3" t="s">
        <v>410</v>
      </c>
    </row>
    <row r="4" spans="1:1">
      <c r="A4" t="s">
        <v>411</v>
      </c>
    </row>
    <row r="5" spans="1:1">
      <c r="A5" t="s">
        <v>412</v>
      </c>
    </row>
    <row r="6" spans="1:1">
      <c r="A6" t="s">
        <v>413</v>
      </c>
    </row>
    <row r="7" spans="1:1">
      <c r="A7" t="s">
        <v>414</v>
      </c>
    </row>
    <row r="8" spans="1:1">
      <c r="A8" t="s">
        <v>415</v>
      </c>
    </row>
    <row r="9" spans="1:1">
      <c r="A9" t="s">
        <v>416</v>
      </c>
    </row>
    <row r="10" spans="1:1">
      <c r="A10" t="s">
        <v>417</v>
      </c>
    </row>
    <row r="11" spans="1:1">
      <c r="A11" t="s">
        <v>418</v>
      </c>
    </row>
    <row r="12" spans="1:1">
      <c r="A12" t="s">
        <v>419</v>
      </c>
    </row>
    <row r="13" spans="1:1">
      <c r="A13" t="s">
        <v>420</v>
      </c>
    </row>
    <row r="14" spans="1:1">
      <c r="A14" t="s">
        <v>421</v>
      </c>
    </row>
    <row r="15" spans="1:1">
      <c r="A15" t="s">
        <v>422</v>
      </c>
    </row>
    <row r="16" spans="1:1">
      <c r="A16" t="s">
        <v>423</v>
      </c>
    </row>
    <row r="17" spans="1:1">
      <c r="A17" t="s">
        <v>424</v>
      </c>
    </row>
    <row r="18" spans="1:1">
      <c r="A18" t="s">
        <v>425</v>
      </c>
    </row>
    <row r="19" spans="1:1">
      <c r="A19" t="s">
        <v>426</v>
      </c>
    </row>
    <row r="20" spans="1:1">
      <c r="A20" t="s">
        <v>427</v>
      </c>
    </row>
    <row r="21" spans="1:1">
      <c r="A21" t="s">
        <v>428</v>
      </c>
    </row>
    <row r="22" spans="1:1">
      <c r="A22" t="s">
        <v>429</v>
      </c>
    </row>
    <row r="23" spans="1:1">
      <c r="A23" t="s">
        <v>430</v>
      </c>
    </row>
    <row r="24" spans="1:1">
      <c r="A24" t="s">
        <v>431</v>
      </c>
    </row>
    <row r="25" spans="1:1">
      <c r="A25" t="s">
        <v>432</v>
      </c>
    </row>
    <row r="26" spans="1:1">
      <c r="A26" t="s">
        <v>433</v>
      </c>
    </row>
    <row r="27" spans="1:1">
      <c r="A27" t="s">
        <v>434</v>
      </c>
    </row>
    <row r="28" spans="1:1">
      <c r="A28" t="s">
        <v>435</v>
      </c>
    </row>
    <row r="29" spans="1:1">
      <c r="A29" t="s">
        <v>436</v>
      </c>
    </row>
    <row r="30" spans="1:1">
      <c r="A30" t="s">
        <v>437</v>
      </c>
    </row>
    <row r="31" spans="1:1">
      <c r="A31" t="s">
        <v>438</v>
      </c>
    </row>
    <row r="32" spans="1:1">
      <c r="A32" t="s">
        <v>439</v>
      </c>
    </row>
    <row r="33" spans="1:1">
      <c r="A33" t="s">
        <v>440</v>
      </c>
    </row>
    <row r="34" spans="1:1">
      <c r="A34" t="s">
        <v>441</v>
      </c>
    </row>
    <row r="35" spans="1:1">
      <c r="A35" t="s">
        <v>442</v>
      </c>
    </row>
    <row r="36" spans="1:1">
      <c r="A36" t="s">
        <v>443</v>
      </c>
    </row>
    <row r="37" spans="1:1">
      <c r="A37" t="s">
        <v>444</v>
      </c>
    </row>
    <row r="38" spans="1:1">
      <c r="A38" t="s">
        <v>445</v>
      </c>
    </row>
    <row r="39" spans="1:1">
      <c r="A39" t="s">
        <v>446</v>
      </c>
    </row>
    <row r="40" spans="1:1">
      <c r="A40" t="s">
        <v>447</v>
      </c>
    </row>
    <row r="41" spans="1:1">
      <c r="A41" t="s">
        <v>448</v>
      </c>
    </row>
    <row r="42" spans="1:1">
      <c r="A42" t="s">
        <v>449</v>
      </c>
    </row>
    <row r="43" spans="1:1">
      <c r="A43" t="s">
        <v>450</v>
      </c>
    </row>
    <row r="44" spans="1:1">
      <c r="A44" t="s">
        <v>451</v>
      </c>
    </row>
    <row r="45" spans="1:1">
      <c r="A45" t="s">
        <v>659</v>
      </c>
    </row>
    <row r="46" spans="1:1">
      <c r="A46" t="s">
        <v>660</v>
      </c>
    </row>
    <row r="47" spans="1:1">
      <c r="A47" t="s">
        <v>452</v>
      </c>
    </row>
    <row r="48" spans="1:1">
      <c r="A48" t="s">
        <v>453</v>
      </c>
    </row>
    <row r="49" spans="1:1">
      <c r="A49" t="s">
        <v>661</v>
      </c>
    </row>
    <row r="50" spans="1:1">
      <c r="A50" t="s">
        <v>454</v>
      </c>
    </row>
    <row r="51" spans="1:1">
      <c r="A51" t="s">
        <v>662</v>
      </c>
    </row>
    <row r="52" spans="1:1">
      <c r="A52" t="s">
        <v>455</v>
      </c>
    </row>
    <row r="53" spans="1:1">
      <c r="A53" t="s">
        <v>663</v>
      </c>
    </row>
    <row r="54" spans="1:1">
      <c r="A54" t="s">
        <v>456</v>
      </c>
    </row>
    <row r="55" spans="1:1">
      <c r="A55" t="s">
        <v>457</v>
      </c>
    </row>
    <row r="56" spans="1:1">
      <c r="A56" t="s">
        <v>458</v>
      </c>
    </row>
    <row r="57" spans="1:1">
      <c r="A57" t="s">
        <v>459</v>
      </c>
    </row>
    <row r="58" spans="1:1">
      <c r="A58" t="s">
        <v>460</v>
      </c>
    </row>
    <row r="59" spans="1:1">
      <c r="A59" t="s">
        <v>461</v>
      </c>
    </row>
    <row r="60" spans="1:1">
      <c r="A60" t="s">
        <v>462</v>
      </c>
    </row>
    <row r="61" spans="1:1">
      <c r="A61" t="s">
        <v>463</v>
      </c>
    </row>
    <row r="62" spans="1:1">
      <c r="A62" t="s">
        <v>464</v>
      </c>
    </row>
    <row r="63" spans="1:1">
      <c r="A63" t="s">
        <v>465</v>
      </c>
    </row>
    <row r="64" spans="1:1">
      <c r="A64" t="s">
        <v>466</v>
      </c>
    </row>
    <row r="65" spans="1:1">
      <c r="A65" t="s">
        <v>467</v>
      </c>
    </row>
    <row r="66" spans="1:1">
      <c r="A66" t="s">
        <v>468</v>
      </c>
    </row>
    <row r="67" spans="1:1">
      <c r="A67" t="s">
        <v>469</v>
      </c>
    </row>
    <row r="68" spans="1:1">
      <c r="A68" t="s">
        <v>470</v>
      </c>
    </row>
    <row r="69" spans="1:1">
      <c r="A69" t="s">
        <v>471</v>
      </c>
    </row>
    <row r="70" spans="1:1">
      <c r="A70" t="s">
        <v>472</v>
      </c>
    </row>
    <row r="71" spans="1:1">
      <c r="A71" t="s">
        <v>473</v>
      </c>
    </row>
    <row r="72" spans="1:1">
      <c r="A72" t="s">
        <v>474</v>
      </c>
    </row>
    <row r="73" spans="1:1">
      <c r="A73" t="s">
        <v>475</v>
      </c>
    </row>
    <row r="74" spans="1:1">
      <c r="A74" t="s">
        <v>476</v>
      </c>
    </row>
    <row r="75" spans="1:1">
      <c r="A75" t="s">
        <v>477</v>
      </c>
    </row>
    <row r="76" spans="1:1">
      <c r="A76" t="s">
        <v>478</v>
      </c>
    </row>
    <row r="77" spans="1:1">
      <c r="A77" t="s">
        <v>479</v>
      </c>
    </row>
    <row r="78" spans="1:1">
      <c r="A78" t="s">
        <v>664</v>
      </c>
    </row>
    <row r="79" spans="1:1">
      <c r="A79" t="s">
        <v>665</v>
      </c>
    </row>
    <row r="80" spans="1:1">
      <c r="A80" t="s">
        <v>480</v>
      </c>
    </row>
    <row r="81" spans="1:1">
      <c r="A81" t="s">
        <v>481</v>
      </c>
    </row>
    <row r="82" spans="1:1">
      <c r="A82" t="s">
        <v>666</v>
      </c>
    </row>
    <row r="83" spans="1:1">
      <c r="A83" t="s">
        <v>482</v>
      </c>
    </row>
    <row r="84" spans="1:1">
      <c r="A84" t="s">
        <v>667</v>
      </c>
    </row>
    <row r="85" spans="1:1">
      <c r="A85" t="s">
        <v>483</v>
      </c>
    </row>
    <row r="86" spans="1:1">
      <c r="A86" t="s">
        <v>668</v>
      </c>
    </row>
    <row r="87" spans="1:1">
      <c r="A87" t="s">
        <v>484</v>
      </c>
    </row>
    <row r="88" spans="1:1">
      <c r="A88" t="s">
        <v>485</v>
      </c>
    </row>
    <row r="89" spans="1:1">
      <c r="A89" t="s">
        <v>486</v>
      </c>
    </row>
    <row r="90" spans="1:1">
      <c r="A90" t="s">
        <v>487</v>
      </c>
    </row>
    <row r="91" spans="1:1">
      <c r="A91" t="s">
        <v>488</v>
      </c>
    </row>
    <row r="92" spans="1:1">
      <c r="A92" t="s">
        <v>489</v>
      </c>
    </row>
    <row r="93" spans="1:1">
      <c r="A93" t="s">
        <v>490</v>
      </c>
    </row>
    <row r="94" spans="1:1">
      <c r="A94" t="s">
        <v>491</v>
      </c>
    </row>
    <row r="95" spans="1:1">
      <c r="A95" t="s">
        <v>492</v>
      </c>
    </row>
    <row r="96" spans="1:1">
      <c r="A96" t="s">
        <v>493</v>
      </c>
    </row>
    <row r="97" spans="1:1">
      <c r="A97" t="s">
        <v>494</v>
      </c>
    </row>
    <row r="98" spans="1:1">
      <c r="A98" t="s">
        <v>495</v>
      </c>
    </row>
    <row r="99" spans="1:1">
      <c r="A99" t="s">
        <v>496</v>
      </c>
    </row>
    <row r="100" spans="1:1">
      <c r="A100" t="s">
        <v>497</v>
      </c>
    </row>
    <row r="101" spans="1:1">
      <c r="A101" t="s">
        <v>498</v>
      </c>
    </row>
    <row r="102" spans="1:1">
      <c r="A102" t="s">
        <v>499</v>
      </c>
    </row>
    <row r="103" spans="1:1">
      <c r="A103" t="s">
        <v>500</v>
      </c>
    </row>
    <row r="104" spans="1:1">
      <c r="A104" t="s">
        <v>501</v>
      </c>
    </row>
    <row r="105" spans="1:1">
      <c r="A105" t="s">
        <v>502</v>
      </c>
    </row>
    <row r="106" spans="1:1">
      <c r="A106" t="s">
        <v>503</v>
      </c>
    </row>
    <row r="107" spans="1:1">
      <c r="A107" t="s">
        <v>504</v>
      </c>
    </row>
    <row r="108" spans="1:1">
      <c r="A108" t="s">
        <v>505</v>
      </c>
    </row>
    <row r="109" spans="1:1">
      <c r="A109" t="s">
        <v>506</v>
      </c>
    </row>
    <row r="110" spans="1:1">
      <c r="A110" t="s">
        <v>507</v>
      </c>
    </row>
    <row r="111" spans="1:1">
      <c r="A111" t="s">
        <v>508</v>
      </c>
    </row>
    <row r="112" spans="1:1">
      <c r="A112" t="s">
        <v>509</v>
      </c>
    </row>
    <row r="113" spans="1:1">
      <c r="A113" t="s">
        <v>510</v>
      </c>
    </row>
    <row r="114" spans="1:1">
      <c r="A114" t="s">
        <v>511</v>
      </c>
    </row>
    <row r="115" spans="1:1">
      <c r="A115" t="s">
        <v>512</v>
      </c>
    </row>
    <row r="116" spans="1:1">
      <c r="A116" t="s">
        <v>513</v>
      </c>
    </row>
    <row r="117" spans="1:1">
      <c r="A117" t="s">
        <v>514</v>
      </c>
    </row>
    <row r="118" spans="1:1">
      <c r="A118" t="s">
        <v>515</v>
      </c>
    </row>
    <row r="119" spans="1:1">
      <c r="A119" t="s">
        <v>516</v>
      </c>
    </row>
    <row r="120" spans="1:1">
      <c r="A120" t="s">
        <v>517</v>
      </c>
    </row>
    <row r="121" spans="1:1">
      <c r="A121" t="s">
        <v>518</v>
      </c>
    </row>
    <row r="122" spans="1:1">
      <c r="A122" t="s">
        <v>519</v>
      </c>
    </row>
    <row r="123" spans="1:1">
      <c r="A123" t="s">
        <v>520</v>
      </c>
    </row>
    <row r="124" spans="1:1">
      <c r="A124" t="s">
        <v>521</v>
      </c>
    </row>
    <row r="125" spans="1:1">
      <c r="A125" t="s">
        <v>522</v>
      </c>
    </row>
    <row r="126" spans="1:1">
      <c r="A126" t="s">
        <v>523</v>
      </c>
    </row>
    <row r="127" spans="1:1">
      <c r="A127" t="s">
        <v>524</v>
      </c>
    </row>
    <row r="128" spans="1:1">
      <c r="A128" t="s">
        <v>525</v>
      </c>
    </row>
    <row r="129" spans="1:1">
      <c r="A129" t="s">
        <v>526</v>
      </c>
    </row>
    <row r="130" spans="1:1">
      <c r="A130" t="s">
        <v>527</v>
      </c>
    </row>
    <row r="131" spans="1:1">
      <c r="A131" t="s">
        <v>528</v>
      </c>
    </row>
    <row r="132" spans="1:1">
      <c r="A132" t="s">
        <v>529</v>
      </c>
    </row>
    <row r="133" spans="1:1">
      <c r="A133" t="s">
        <v>530</v>
      </c>
    </row>
    <row r="134" spans="1:1">
      <c r="A134" t="s">
        <v>531</v>
      </c>
    </row>
    <row r="135" spans="1:1">
      <c r="A135" t="s">
        <v>532</v>
      </c>
    </row>
    <row r="136" spans="1:1">
      <c r="A136" t="s">
        <v>533</v>
      </c>
    </row>
    <row r="137" spans="1:1">
      <c r="A137" t="s">
        <v>534</v>
      </c>
    </row>
    <row r="138" spans="1:1">
      <c r="A138" t="s">
        <v>535</v>
      </c>
    </row>
    <row r="139" spans="1:1">
      <c r="A139" t="s">
        <v>536</v>
      </c>
    </row>
    <row r="140" spans="1:1">
      <c r="A140" t="s">
        <v>537</v>
      </c>
    </row>
    <row r="141" spans="1:1">
      <c r="A141" t="s">
        <v>538</v>
      </c>
    </row>
    <row r="142" spans="1:1">
      <c r="A142" t="s">
        <v>539</v>
      </c>
    </row>
    <row r="143" spans="1:1">
      <c r="A143" t="s">
        <v>540</v>
      </c>
    </row>
    <row r="144" spans="1:1">
      <c r="A144" t="s">
        <v>541</v>
      </c>
    </row>
    <row r="145" spans="1:1">
      <c r="A145" t="s">
        <v>542</v>
      </c>
    </row>
    <row r="146" spans="1:1">
      <c r="A146" t="s">
        <v>543</v>
      </c>
    </row>
    <row r="147" spans="1:1">
      <c r="A147" t="s">
        <v>544</v>
      </c>
    </row>
    <row r="148" spans="1:1">
      <c r="A148" t="s">
        <v>545</v>
      </c>
    </row>
    <row r="149" spans="1:1">
      <c r="A149" t="s">
        <v>546</v>
      </c>
    </row>
    <row r="150" spans="1:1">
      <c r="A150" t="s">
        <v>547</v>
      </c>
    </row>
    <row r="151" spans="1:1">
      <c r="A151" t="s">
        <v>548</v>
      </c>
    </row>
    <row r="152" spans="1:1">
      <c r="A152" t="s">
        <v>549</v>
      </c>
    </row>
    <row r="153" spans="1:1">
      <c r="A153" t="s">
        <v>550</v>
      </c>
    </row>
    <row r="154" spans="1:1">
      <c r="A154" t="s">
        <v>551</v>
      </c>
    </row>
    <row r="155" spans="1:1">
      <c r="A155" t="s">
        <v>552</v>
      </c>
    </row>
    <row r="156" spans="1:1">
      <c r="A156" t="s">
        <v>553</v>
      </c>
    </row>
    <row r="157" spans="1:1">
      <c r="A157" t="s">
        <v>554</v>
      </c>
    </row>
    <row r="158" spans="1:1">
      <c r="A158" t="s">
        <v>555</v>
      </c>
    </row>
    <row r="159" spans="1:1">
      <c r="A159" t="s">
        <v>556</v>
      </c>
    </row>
    <row r="160" spans="1:1">
      <c r="A160" t="s">
        <v>557</v>
      </c>
    </row>
    <row r="161" spans="1:1">
      <c r="A161" t="s">
        <v>558</v>
      </c>
    </row>
    <row r="162" spans="1:1">
      <c r="A162" t="s">
        <v>559</v>
      </c>
    </row>
    <row r="163" spans="1:1">
      <c r="A163" t="s">
        <v>560</v>
      </c>
    </row>
    <row r="164" spans="1:1">
      <c r="A164" t="s">
        <v>561</v>
      </c>
    </row>
    <row r="165" spans="1:1">
      <c r="A165" t="s">
        <v>562</v>
      </c>
    </row>
    <row r="166" spans="1:1">
      <c r="A166" t="s">
        <v>563</v>
      </c>
    </row>
    <row r="167" spans="1:1">
      <c r="A167" t="s">
        <v>564</v>
      </c>
    </row>
    <row r="168" spans="1:1">
      <c r="A168" t="s">
        <v>565</v>
      </c>
    </row>
    <row r="169" spans="1:1">
      <c r="A169" t="s">
        <v>566</v>
      </c>
    </row>
    <row r="170" spans="1:1">
      <c r="A170" t="s">
        <v>567</v>
      </c>
    </row>
    <row r="171" spans="1:1">
      <c r="A171" t="s">
        <v>568</v>
      </c>
    </row>
    <row r="172" spans="1:1">
      <c r="A172" t="s">
        <v>569</v>
      </c>
    </row>
    <row r="173" spans="1:1">
      <c r="A173" t="s">
        <v>570</v>
      </c>
    </row>
    <row r="174" spans="1:1">
      <c r="A174" t="s">
        <v>571</v>
      </c>
    </row>
    <row r="175" spans="1:1">
      <c r="A175" t="s">
        <v>572</v>
      </c>
    </row>
    <row r="176" spans="1:1">
      <c r="A176" t="s">
        <v>573</v>
      </c>
    </row>
    <row r="177" spans="1:1">
      <c r="A177" t="s">
        <v>574</v>
      </c>
    </row>
    <row r="178" spans="1:1">
      <c r="A178" t="s">
        <v>575</v>
      </c>
    </row>
    <row r="179" spans="1:1">
      <c r="A179" t="s">
        <v>576</v>
      </c>
    </row>
    <row r="180" spans="1:1">
      <c r="A180" t="s">
        <v>577</v>
      </c>
    </row>
    <row r="181" spans="1:1">
      <c r="A181" t="s">
        <v>578</v>
      </c>
    </row>
    <row r="182" spans="1:1">
      <c r="A182" t="s">
        <v>579</v>
      </c>
    </row>
    <row r="183" spans="1:1">
      <c r="A183" t="s">
        <v>580</v>
      </c>
    </row>
    <row r="184" spans="1:1">
      <c r="A184" t="s">
        <v>581</v>
      </c>
    </row>
    <row r="185" spans="1:1">
      <c r="A185" t="s">
        <v>582</v>
      </c>
    </row>
    <row r="186" spans="1:1">
      <c r="A186" t="s">
        <v>583</v>
      </c>
    </row>
    <row r="187" spans="1:1">
      <c r="A187" t="s">
        <v>584</v>
      </c>
    </row>
    <row r="188" spans="1:1">
      <c r="A188" t="s">
        <v>585</v>
      </c>
    </row>
    <row r="189" spans="1:1">
      <c r="A189" t="s">
        <v>586</v>
      </c>
    </row>
    <row r="190" spans="1:1">
      <c r="A190" t="s">
        <v>587</v>
      </c>
    </row>
    <row r="191" spans="1:1">
      <c r="A191" t="s">
        <v>588</v>
      </c>
    </row>
    <row r="192" spans="1:1">
      <c r="A192" t="s">
        <v>589</v>
      </c>
    </row>
    <row r="193" spans="1:1">
      <c r="A193" t="s">
        <v>590</v>
      </c>
    </row>
    <row r="194" spans="1:1">
      <c r="A194" t="s">
        <v>591</v>
      </c>
    </row>
    <row r="195" spans="1:1">
      <c r="A195" t="s">
        <v>592</v>
      </c>
    </row>
    <row r="196" spans="1:1">
      <c r="A196" t="s">
        <v>593</v>
      </c>
    </row>
    <row r="197" spans="1:1">
      <c r="A197" t="s">
        <v>594</v>
      </c>
    </row>
    <row r="198" spans="1:1">
      <c r="A198" t="s">
        <v>595</v>
      </c>
    </row>
    <row r="199" spans="1:1">
      <c r="A199" t="s">
        <v>596</v>
      </c>
    </row>
    <row r="200" spans="1:1">
      <c r="A200" t="s">
        <v>597</v>
      </c>
    </row>
    <row r="201" spans="1:1">
      <c r="A201" t="s">
        <v>598</v>
      </c>
    </row>
    <row r="202" spans="1:1">
      <c r="A202" t="s">
        <v>599</v>
      </c>
    </row>
    <row r="203" spans="1:1">
      <c r="A203" t="s">
        <v>600</v>
      </c>
    </row>
    <row r="204" spans="1:1">
      <c r="A204" t="s">
        <v>601</v>
      </c>
    </row>
    <row r="205" spans="1:1">
      <c r="A205" t="s">
        <v>602</v>
      </c>
    </row>
    <row r="206" spans="1:1">
      <c r="A206" t="s">
        <v>603</v>
      </c>
    </row>
    <row r="207" spans="1:1">
      <c r="A207" t="s">
        <v>604</v>
      </c>
    </row>
    <row r="208" spans="1:1">
      <c r="A208" t="s">
        <v>605</v>
      </c>
    </row>
    <row r="209" spans="1:1">
      <c r="A209" t="s">
        <v>606</v>
      </c>
    </row>
    <row r="210" spans="1:1">
      <c r="A210" t="s">
        <v>607</v>
      </c>
    </row>
    <row r="211" spans="1:1">
      <c r="A211" t="s">
        <v>608</v>
      </c>
    </row>
    <row r="212" spans="1:1">
      <c r="A212" t="s">
        <v>609</v>
      </c>
    </row>
    <row r="213" spans="1:1">
      <c r="A213" t="s">
        <v>610</v>
      </c>
    </row>
    <row r="214" spans="1:1">
      <c r="A214" t="s">
        <v>611</v>
      </c>
    </row>
    <row r="215" spans="1:1">
      <c r="A215" t="s">
        <v>612</v>
      </c>
    </row>
    <row r="216" spans="1:1">
      <c r="A216" t="s">
        <v>613</v>
      </c>
    </row>
    <row r="217" spans="1:1">
      <c r="A217" t="s">
        <v>614</v>
      </c>
    </row>
    <row r="218" spans="1:1">
      <c r="A218" t="s">
        <v>615</v>
      </c>
    </row>
    <row r="219" spans="1:1">
      <c r="A219" t="s">
        <v>616</v>
      </c>
    </row>
    <row r="220" spans="1:1">
      <c r="A220" t="s">
        <v>617</v>
      </c>
    </row>
    <row r="221" spans="1:1">
      <c r="A221" t="s">
        <v>618</v>
      </c>
    </row>
    <row r="222" spans="1:1">
      <c r="A222" t="s">
        <v>619</v>
      </c>
    </row>
    <row r="223" spans="1:1">
      <c r="A223" t="s">
        <v>620</v>
      </c>
    </row>
    <row r="224" spans="1:1">
      <c r="A224" t="s">
        <v>621</v>
      </c>
    </row>
    <row r="225" spans="1:1">
      <c r="A225" t="s">
        <v>622</v>
      </c>
    </row>
    <row r="226" spans="1:1">
      <c r="A226" t="s">
        <v>623</v>
      </c>
    </row>
    <row r="227" spans="1:1">
      <c r="A227" t="s">
        <v>624</v>
      </c>
    </row>
    <row r="228" spans="1:1">
      <c r="A228" t="s">
        <v>625</v>
      </c>
    </row>
    <row r="229" spans="1:1">
      <c r="A229" t="s">
        <v>626</v>
      </c>
    </row>
    <row r="230" spans="1:1">
      <c r="A230" t="s">
        <v>627</v>
      </c>
    </row>
    <row r="231" spans="1:1">
      <c r="A231" t="s">
        <v>628</v>
      </c>
    </row>
    <row r="232" spans="1:1">
      <c r="A232" t="s">
        <v>629</v>
      </c>
    </row>
    <row r="233" spans="1:1">
      <c r="A233" t="s">
        <v>630</v>
      </c>
    </row>
    <row r="234" spans="1:1">
      <c r="A234" t="s">
        <v>631</v>
      </c>
    </row>
    <row r="235" spans="1:1">
      <c r="A235" t="s">
        <v>632</v>
      </c>
    </row>
    <row r="236" spans="1:1">
      <c r="A236" t="s">
        <v>633</v>
      </c>
    </row>
    <row r="237" spans="1:1">
      <c r="A237" t="s">
        <v>634</v>
      </c>
    </row>
    <row r="238" spans="1:1">
      <c r="A238" t="s">
        <v>635</v>
      </c>
    </row>
    <row r="239" spans="1:1">
      <c r="A239" t="s">
        <v>636</v>
      </c>
    </row>
    <row r="240" spans="1:1">
      <c r="A240" t="s">
        <v>637</v>
      </c>
    </row>
    <row r="241" spans="1:1">
      <c r="A241" t="s">
        <v>638</v>
      </c>
    </row>
    <row r="242" spans="1:1">
      <c r="A242" t="s">
        <v>639</v>
      </c>
    </row>
    <row r="243" spans="1:1">
      <c r="A243" t="s">
        <v>640</v>
      </c>
    </row>
    <row r="244" spans="1:1">
      <c r="A244" t="s">
        <v>641</v>
      </c>
    </row>
    <row r="245" spans="1:1">
      <c r="A245" t="s">
        <v>642</v>
      </c>
    </row>
    <row r="246" spans="1:1">
      <c r="A246" t="s">
        <v>643</v>
      </c>
    </row>
    <row r="247" spans="1:1">
      <c r="A247" t="s">
        <v>644</v>
      </c>
    </row>
    <row r="248" spans="1:1">
      <c r="A248" t="s">
        <v>645</v>
      </c>
    </row>
    <row r="249" spans="1:1">
      <c r="A249" t="s">
        <v>646</v>
      </c>
    </row>
    <row r="250" spans="1:1">
      <c r="A250" t="s">
        <v>647</v>
      </c>
    </row>
    <row r="251" spans="1:1">
      <c r="A251" t="s">
        <v>648</v>
      </c>
    </row>
    <row r="252" spans="1:1">
      <c r="A252" t="s">
        <v>649</v>
      </c>
    </row>
    <row r="253" spans="1:1">
      <c r="A253" t="s">
        <v>650</v>
      </c>
    </row>
    <row r="254" spans="1:1">
      <c r="A254" t="s">
        <v>651</v>
      </c>
    </row>
    <row r="255" spans="1:1">
      <c r="A255" t="s">
        <v>652</v>
      </c>
    </row>
    <row r="256" spans="1:1">
      <c r="A256" t="s">
        <v>653</v>
      </c>
    </row>
    <row r="257" spans="1:1">
      <c r="A257" t="s">
        <v>654</v>
      </c>
    </row>
    <row r="258" spans="1:1">
      <c r="A258" t="s">
        <v>655</v>
      </c>
    </row>
    <row r="259" spans="1:1">
      <c r="A259" t="s">
        <v>656</v>
      </c>
    </row>
    <row r="260" spans="1:1">
      <c r="A260" t="s">
        <v>657</v>
      </c>
    </row>
    <row r="261" spans="1:1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H1" zoomScale="85" zoomScaleNormal="85" workbookViewId="0">
      <selection activeCell="A3" sqref="A3"/>
    </sheetView>
  </sheetViews>
  <sheetFormatPr defaultColWidth="9.140625" defaultRowHeight="15"/>
  <cols>
    <col min="1" max="1" width="16.5703125" style="392" customWidth="1"/>
    <col min="2" max="2" width="13.7109375" style="392" bestFit="1" customWidth="1"/>
    <col min="3" max="3" width="13.7109375" style="392" customWidth="1"/>
    <col min="4" max="4" width="13.5703125" style="392" customWidth="1"/>
    <col min="5" max="5" width="13.7109375" style="392" bestFit="1" customWidth="1"/>
    <col min="6" max="6" width="13.7109375" style="392" customWidth="1"/>
    <col min="7" max="7" width="10.7109375" style="392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>
      <c r="A1"/>
      <c r="B1" s="395" t="s">
        <v>702</v>
      </c>
      <c r="C1"/>
      <c r="D1" s="394"/>
      <c r="E1" s="394"/>
      <c r="F1" s="394"/>
      <c r="G1" s="394"/>
    </row>
    <row r="2" spans="1:34">
      <c r="A2"/>
      <c r="B2" s="394" t="s">
        <v>97</v>
      </c>
      <c r="C2" s="394"/>
      <c r="D2" s="394"/>
      <c r="E2" t="s">
        <v>98</v>
      </c>
      <c r="F2"/>
      <c r="G2"/>
    </row>
    <row r="3" spans="1:34" ht="52.5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>
      <c r="A4" s="456">
        <v>1</v>
      </c>
      <c r="B4" s="393">
        <v>0</v>
      </c>
      <c r="C4" s="393">
        <v>21.700000000000728</v>
      </c>
      <c r="D4" s="394">
        <v>0.70138888888888884</v>
      </c>
      <c r="E4" s="393">
        <v>0</v>
      </c>
      <c r="F4" s="393">
        <v>36.800000000001091</v>
      </c>
      <c r="G4" s="394">
        <v>1.0062500000000001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0</v>
      </c>
      <c r="Y4" s="392">
        <f>'Сводная МОДЕЛЬ 1x1'!$G$12</f>
        <v>0</v>
      </c>
      <c r="Z4" s="392">
        <f>IF(AA4="",X4,AA4)</f>
        <v>0</v>
      </c>
      <c r="AG4" s="392" t="s">
        <v>76</v>
      </c>
      <c r="AH4" s="392">
        <v>5</v>
      </c>
    </row>
    <row r="5" spans="1:34">
      <c r="A5" s="456">
        <v>4</v>
      </c>
      <c r="B5" s="393">
        <v>110.89999999999964</v>
      </c>
      <c r="C5" s="393">
        <v>63.200000000000728</v>
      </c>
      <c r="D5" s="394">
        <v>6.1027777777777779</v>
      </c>
      <c r="E5" s="393">
        <v>59.900000000001455</v>
      </c>
      <c r="F5" s="393">
        <v>53.100000000000364</v>
      </c>
      <c r="G5" s="394">
        <v>2.0069444444444446</v>
      </c>
      <c r="J5" s="96" t="s">
        <v>170</v>
      </c>
      <c r="K5" s="247"/>
      <c r="L5" s="144">
        <f>VLOOKUP(J5,SET_import!$A:$B,2,0)</f>
        <v>15</v>
      </c>
      <c r="M5" s="83"/>
      <c r="N5" s="96" t="s">
        <v>146</v>
      </c>
      <c r="O5" s="247"/>
      <c r="P5" s="144">
        <f>VLOOKUP(N5,SET_import!$A:$B,2,0)</f>
        <v>35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0</v>
      </c>
      <c r="Y5" s="392">
        <f>'Сводная МОДЕЛЬ 1x1'!$G$13</f>
        <v>0</v>
      </c>
      <c r="Z5" s="392">
        <f t="shared" ref="Z5:Z59" si="0">IF(AA5="",X5,AA5)</f>
        <v>0</v>
      </c>
      <c r="AG5" s="392" t="s">
        <v>373</v>
      </c>
      <c r="AH5" s="392">
        <v>5</v>
      </c>
    </row>
    <row r="6" spans="1:34">
      <c r="A6" s="456">
        <v>2</v>
      </c>
      <c r="B6" s="393">
        <v>36.700000000000728</v>
      </c>
      <c r="C6" s="393">
        <v>38.399999999999636</v>
      </c>
      <c r="D6" s="394">
        <v>1.6555555555555554</v>
      </c>
      <c r="E6" s="393">
        <v>16.600000000000364</v>
      </c>
      <c r="F6" s="393">
        <v>28.499999999998181</v>
      </c>
      <c r="G6" s="394">
        <v>1.0263888888888888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1.3</v>
      </c>
      <c r="W6" s="255" t="s">
        <v>179</v>
      </c>
      <c r="X6" s="392">
        <f>VLOOKUP(W6,SET_import!$A:$B,2,0)</f>
        <v>0</v>
      </c>
      <c r="Y6" s="437">
        <f>'Сводная МОДЕЛЬ 1x1'!$G$6</f>
        <v>8</v>
      </c>
      <c r="Z6" s="392">
        <f t="shared" si="0"/>
        <v>0</v>
      </c>
      <c r="AG6" s="392" t="s">
        <v>78</v>
      </c>
      <c r="AH6" s="392">
        <v>3</v>
      </c>
    </row>
    <row r="7" spans="1:34">
      <c r="A7" s="456">
        <v>5</v>
      </c>
      <c r="B7" s="393">
        <v>45.799999999999272</v>
      </c>
      <c r="C7" s="393">
        <v>46.899999999999636</v>
      </c>
      <c r="D7" s="394">
        <v>3.7041666666666666</v>
      </c>
      <c r="E7" s="393">
        <v>67.799999999999272</v>
      </c>
      <c r="F7" s="393">
        <v>57.399999999997817</v>
      </c>
      <c r="G7" s="394">
        <v>3.8423611111111109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2</v>
      </c>
      <c r="W7" s="96" t="s">
        <v>178</v>
      </c>
      <c r="X7" s="392">
        <f>VLOOKUP(W7,SET_import!$A:$B,2,0)</f>
        <v>0</v>
      </c>
      <c r="Y7" s="437">
        <f>'Сводная МОДЕЛЬ 1x1'!$G$2</f>
        <v>11</v>
      </c>
      <c r="Z7" s="392">
        <f t="shared" si="0"/>
        <v>0</v>
      </c>
      <c r="AG7" s="392" t="s">
        <v>77</v>
      </c>
      <c r="AH7" s="392">
        <v>5</v>
      </c>
    </row>
    <row r="8" spans="1:34">
      <c r="A8" s="456">
        <v>3</v>
      </c>
      <c r="B8" s="393">
        <v>42.100000000000364</v>
      </c>
      <c r="C8" s="393">
        <v>38</v>
      </c>
      <c r="D8" s="394">
        <v>2.8298611111111112</v>
      </c>
      <c r="E8" s="393">
        <v>26.299999999999272</v>
      </c>
      <c r="F8" s="393">
        <v>32.699999999998909</v>
      </c>
      <c r="G8" s="394">
        <v>2.6708333333333334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0</v>
      </c>
      <c r="Y8" s="392">
        <f>'Сводная МОДЕЛЬ 1x1'!$G$7</f>
        <v>35</v>
      </c>
      <c r="Z8" s="392">
        <f t="shared" si="0"/>
        <v>0</v>
      </c>
      <c r="AG8" s="392" t="s">
        <v>60</v>
      </c>
      <c r="AH8" s="392">
        <v>5</v>
      </c>
    </row>
    <row r="9" spans="1:34">
      <c r="A9" s="456">
        <v>7</v>
      </c>
      <c r="B9" s="393">
        <v>78.200000000000728</v>
      </c>
      <c r="C9" s="393">
        <v>57.999999999998181</v>
      </c>
      <c r="D9" s="394">
        <v>4.6020833333333329</v>
      </c>
      <c r="E9" s="393">
        <v>94.799999999999272</v>
      </c>
      <c r="F9" s="393">
        <v>60.700000000002547</v>
      </c>
      <c r="G9" s="394">
        <v>11.02361111111111</v>
      </c>
      <c r="J9" s="255" t="s">
        <v>171</v>
      </c>
      <c r="K9" s="247"/>
      <c r="L9" s="146">
        <f>VLOOKUP(J9,SET_import!$A:$B,2,0)</f>
        <v>4</v>
      </c>
      <c r="M9" s="40"/>
      <c r="N9" s="255" t="s">
        <v>147</v>
      </c>
      <c r="O9" s="247"/>
      <c r="P9" s="146">
        <f>VLOOKUP(N9,SET_import!$A:$B,2,0)</f>
        <v>0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0</v>
      </c>
      <c r="Y9" s="437">
        <f>'Сводная МОДЕЛЬ 1x1'!$G$9</f>
        <v>0</v>
      </c>
      <c r="Z9" s="392">
        <f t="shared" si="0"/>
        <v>0</v>
      </c>
      <c r="AG9" s="392" t="s">
        <v>374</v>
      </c>
      <c r="AH9" s="392">
        <v>5</v>
      </c>
    </row>
    <row r="10" spans="1:34">
      <c r="A10" s="456">
        <v>6</v>
      </c>
      <c r="B10" s="393">
        <v>68.899999999997817</v>
      </c>
      <c r="C10" s="393">
        <v>55.800000000001091</v>
      </c>
      <c r="D10" s="394">
        <v>3.396527777777778</v>
      </c>
      <c r="E10" s="393">
        <v>102.10000000000036</v>
      </c>
      <c r="F10" s="393">
        <v>59.400000000001455</v>
      </c>
      <c r="G10" s="394">
        <v>5.290972222222222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0</v>
      </c>
      <c r="Q10" s="94"/>
      <c r="R10" s="255" t="s">
        <v>161</v>
      </c>
      <c r="S10" s="248"/>
      <c r="T10" s="143">
        <f>VLOOKUP(R10,SET_import!$A:$B,2,0)</f>
        <v>2.5000000000000001E-2</v>
      </c>
      <c r="W10" s="287" t="s">
        <v>182</v>
      </c>
      <c r="X10" s="392">
        <f>VLOOKUP(W10,SET_import!$A:$B,2,0)</f>
        <v>0</v>
      </c>
      <c r="Y10" s="392">
        <f>'Сводная МОДЕЛЬ 1x1'!$G$10</f>
        <v>0</v>
      </c>
      <c r="Z10" s="392">
        <f t="shared" si="0"/>
        <v>0</v>
      </c>
      <c r="AG10" s="392" t="s">
        <v>375</v>
      </c>
      <c r="AH10" s="392">
        <v>3</v>
      </c>
    </row>
    <row r="11" spans="1:34">
      <c r="A11" s="456">
        <v>9</v>
      </c>
      <c r="B11" s="393">
        <v>319.00000000000182</v>
      </c>
      <c r="C11" s="393">
        <v>121.50000000000182</v>
      </c>
      <c r="D11" s="394">
        <v>19.809722222222224</v>
      </c>
      <c r="E11" s="393"/>
      <c r="F11" s="393"/>
      <c r="G11" s="394"/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0</v>
      </c>
      <c r="Y11" s="392">
        <f>'Сводная МОДЕЛЬ 1x1'!$G$15</f>
        <v>8</v>
      </c>
      <c r="Z11" s="392">
        <f t="shared" si="0"/>
        <v>0</v>
      </c>
      <c r="AG11" s="392" t="s">
        <v>376</v>
      </c>
      <c r="AH11" s="392">
        <v>3</v>
      </c>
    </row>
    <row r="12" spans="1:34">
      <c r="A12" s="456">
        <v>8</v>
      </c>
      <c r="B12" s="393">
        <v>116.89999999999964</v>
      </c>
      <c r="C12" s="393">
        <v>80.100000000000364</v>
      </c>
      <c r="D12" s="394">
        <v>8.1048611111111111</v>
      </c>
      <c r="E12" s="393">
        <v>115.10000000000036</v>
      </c>
      <c r="F12" s="393">
        <v>77.5</v>
      </c>
      <c r="G12" s="394">
        <v>5.583333333333333</v>
      </c>
      <c r="J12" s="287" t="s">
        <v>173</v>
      </c>
      <c r="K12" s="247"/>
      <c r="L12" s="288">
        <f>VLOOKUP(J12,SET_import!$A:$B,2,0)</f>
        <v>8</v>
      </c>
      <c r="M12" s="290"/>
      <c r="N12" s="287" t="s">
        <v>149</v>
      </c>
      <c r="O12" s="315"/>
      <c r="P12" s="288">
        <f>VLOOKUP(N12,SET_import!$A:$B,2,0)</f>
        <v>0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G12" s="392" t="s">
        <v>69</v>
      </c>
      <c r="AH12" s="392">
        <v>5</v>
      </c>
    </row>
    <row r="13" spans="1:34" ht="16.5">
      <c r="A13" s="456">
        <v>10</v>
      </c>
      <c r="B13" s="393">
        <v>226.60000000000036</v>
      </c>
      <c r="C13" s="393">
        <v>102.20000000000255</v>
      </c>
      <c r="D13" s="394">
        <v>12.713888888888889</v>
      </c>
      <c r="E13" s="393"/>
      <c r="F13" s="393"/>
      <c r="G13" s="394"/>
      <c r="J13" s="287" t="s">
        <v>174</v>
      </c>
      <c r="K13" s="247"/>
      <c r="L13" s="289">
        <f>VLOOKUP(J13,SET_import!$A:$B,2,0)</f>
        <v>-2</v>
      </c>
      <c r="M13" s="296"/>
      <c r="N13" s="287" t="s">
        <v>150</v>
      </c>
      <c r="O13" s="315"/>
      <c r="P13" s="289">
        <f>VLOOKUP(N13,SET_import!$A:$B,2,0)</f>
        <v>0</v>
      </c>
      <c r="Q13" s="297"/>
      <c r="R13" s="287" t="s">
        <v>163</v>
      </c>
      <c r="S13" s="248"/>
      <c r="T13" s="298">
        <f>VLOOKUP(R13,SET_import!$A:$B,2,0)</f>
        <v>0.5</v>
      </c>
      <c r="W13" s="436" t="s">
        <v>114</v>
      </c>
      <c r="X13" s="392">
        <f>VLOOKUP(W13,SET_import!$A:$B,2,0)</f>
        <v>0</v>
      </c>
      <c r="Y13" s="392">
        <f>'Сводная МОДЕЛЬ 1x1'!$C$16</f>
        <v>13</v>
      </c>
      <c r="Z13" s="392">
        <f t="shared" si="0"/>
        <v>0</v>
      </c>
      <c r="AG13" s="392" t="s">
        <v>70</v>
      </c>
      <c r="AH13" s="392">
        <v>5</v>
      </c>
    </row>
    <row r="14" spans="1:34">
      <c r="A14" s="456">
        <v>11</v>
      </c>
      <c r="B14" s="393">
        <v>285.19999999999891</v>
      </c>
      <c r="C14" s="393">
        <v>92.600000000000364</v>
      </c>
      <c r="D14" s="394">
        <v>17.40486111111111</v>
      </c>
      <c r="E14" s="393">
        <v>271.10000000000036</v>
      </c>
      <c r="F14" s="393">
        <v>92.899999999997817</v>
      </c>
      <c r="G14" s="394">
        <v>19.011111111111113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</v>
      </c>
      <c r="Y14" s="438">
        <f>'Сводная МОДЕЛЬ 1x1'!$K$2</f>
        <v>0.01</v>
      </c>
      <c r="Z14" s="392">
        <f t="shared" si="0"/>
        <v>0</v>
      </c>
      <c r="AG14" s="392" t="s">
        <v>66</v>
      </c>
      <c r="AH14" s="392">
        <v>5</v>
      </c>
    </row>
    <row r="15" spans="1:34">
      <c r="A15" s="456">
        <v>12</v>
      </c>
      <c r="B15" s="393">
        <v>301.80000000000109</v>
      </c>
      <c r="C15" s="393">
        <v>88.000000000003638</v>
      </c>
      <c r="D15" s="394">
        <v>17.143055555555556</v>
      </c>
      <c r="E15" s="393">
        <v>298.70000000000073</v>
      </c>
      <c r="F15" s="393">
        <v>86.5</v>
      </c>
      <c r="G15" s="394">
        <v>12.415277777777778</v>
      </c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0</v>
      </c>
      <c r="Q15" s="243"/>
      <c r="R15" s="280" t="s">
        <v>164</v>
      </c>
      <c r="S15" s="248"/>
      <c r="T15" s="319">
        <f>VLOOKUP(R15,SET_import!$A:$B,2,0)</f>
        <v>0</v>
      </c>
      <c r="W15" s="96" t="s">
        <v>190</v>
      </c>
      <c r="X15" s="392">
        <f>VLOOKUP(W15,SET_import!$A:$B,2,0)</f>
        <v>0</v>
      </c>
      <c r="Y15" s="392">
        <f>'Сводная МОДЕЛЬ 1x1'!$K$3</f>
        <v>1.7</v>
      </c>
      <c r="Z15" s="392">
        <f t="shared" si="0"/>
        <v>0</v>
      </c>
      <c r="AG15" s="392" t="s">
        <v>68</v>
      </c>
      <c r="AH15" s="392">
        <v>5</v>
      </c>
    </row>
    <row r="16" spans="1:34">
      <c r="A16" s="456" t="s">
        <v>703</v>
      </c>
      <c r="B16" s="393">
        <v>319.00000000000182</v>
      </c>
      <c r="C16" s="393">
        <v>121.50000000000182</v>
      </c>
      <c r="D16" s="394">
        <v>19.809722222222224</v>
      </c>
      <c r="E16" s="393">
        <v>298.70000000000073</v>
      </c>
      <c r="F16" s="393">
        <v>92.899999999997817</v>
      </c>
      <c r="G16" s="394">
        <v>19.011111111111113</v>
      </c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0</v>
      </c>
      <c r="Q16" s="243"/>
      <c r="R16" s="280" t="s">
        <v>165</v>
      </c>
      <c r="S16" s="248"/>
      <c r="T16" s="317">
        <f>VLOOKUP(R16,SET_import!$A:$B,2,0)</f>
        <v>0</v>
      </c>
      <c r="W16" s="280" t="s">
        <v>196</v>
      </c>
      <c r="X16" s="392">
        <f>VLOOKUP(W16,SET_import!$A:$B,2,0)</f>
        <v>0</v>
      </c>
      <c r="Y16" s="437">
        <f>'Сводная МОДЕЛЬ 1x1'!$K$12</f>
        <v>0</v>
      </c>
      <c r="Z16" s="392">
        <f t="shared" si="0"/>
        <v>0</v>
      </c>
      <c r="AG16" s="392" t="s">
        <v>67</v>
      </c>
      <c r="AH16" s="392">
        <v>3</v>
      </c>
    </row>
    <row r="17" spans="1:34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</v>
      </c>
      <c r="Y17" s="392">
        <f>'Сводная МОДЕЛЬ 1x1'!$K$13</f>
        <v>0</v>
      </c>
      <c r="Z17" s="392">
        <f t="shared" si="0"/>
        <v>0</v>
      </c>
      <c r="AG17" s="392" t="s">
        <v>71</v>
      </c>
      <c r="AH17" s="392">
        <v>5</v>
      </c>
    </row>
    <row r="18" spans="1:34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0</v>
      </c>
      <c r="Q18" s="243"/>
      <c r="R18" s="96" t="s">
        <v>166</v>
      </c>
      <c r="S18" s="248"/>
      <c r="T18" s="262">
        <f>VLOOKUP(R18,SET_import!$A:$B,2,0)</f>
        <v>0</v>
      </c>
      <c r="W18" s="255" t="s">
        <v>193</v>
      </c>
      <c r="X18" s="392">
        <f>VLOOKUP(W18,SET_import!$A:$B,2,0)</f>
        <v>0</v>
      </c>
      <c r="Y18" s="392">
        <f>'Сводная МОДЕЛЬ 1x1'!$K$7</f>
        <v>0.06</v>
      </c>
      <c r="Z18" s="392">
        <f t="shared" si="0"/>
        <v>0</v>
      </c>
      <c r="AG18" s="392" t="s">
        <v>377</v>
      </c>
      <c r="AH18" s="392">
        <v>5</v>
      </c>
    </row>
    <row r="19" spans="1:34">
      <c r="A19"/>
      <c r="B19"/>
      <c r="C19"/>
      <c r="D19"/>
      <c r="E19"/>
      <c r="J19" s="430" t="s">
        <v>113</v>
      </c>
      <c r="K19"/>
      <c r="L19" s="432">
        <f>VLOOKUP(J19,SET_import!$A:$B,2,0)</f>
        <v>11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0</v>
      </c>
      <c r="Y19" s="437">
        <f>'Сводная МОДЕЛЬ 1x1'!$K$6</f>
        <v>8</v>
      </c>
      <c r="Z19" s="392">
        <f t="shared" si="0"/>
        <v>0</v>
      </c>
      <c r="AG19" s="392" t="s">
        <v>29</v>
      </c>
      <c r="AH19" s="392">
        <v>5</v>
      </c>
    </row>
    <row r="20" spans="1:34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0</v>
      </c>
      <c r="Y20" s="437">
        <f>'Сводная МОДЕЛЬ 1x1'!$K$9</f>
        <v>0</v>
      </c>
      <c r="Z20" s="392">
        <f t="shared" si="0"/>
        <v>0</v>
      </c>
      <c r="AG20" s="392" t="s">
        <v>74</v>
      </c>
      <c r="AH20" s="392">
        <v>5</v>
      </c>
    </row>
    <row r="21" spans="1:34" ht="16.5">
      <c r="A21"/>
      <c r="B21"/>
      <c r="C21"/>
      <c r="D21"/>
      <c r="E21"/>
      <c r="J21" s="433" t="s">
        <v>125</v>
      </c>
      <c r="K21" s="434"/>
      <c r="L21" s="432">
        <f>VLOOKUP(J21,SET_import!$A:$B,2,0)</f>
        <v>1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0</v>
      </c>
      <c r="Y21" s="437">
        <f>'Сводная МОДЕЛЬ 1x1'!$K$4</f>
        <v>5</v>
      </c>
      <c r="Z21" s="392">
        <f t="shared" si="0"/>
        <v>0</v>
      </c>
      <c r="AG21" s="392" t="s">
        <v>75</v>
      </c>
      <c r="AH21" s="392">
        <v>5</v>
      </c>
    </row>
    <row r="22" spans="1:34" ht="16.5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0</v>
      </c>
      <c r="Y22" s="392">
        <f>'Сводная МОДЕЛЬ 1x1'!$K$15</f>
        <v>0</v>
      </c>
      <c r="Z22" s="392">
        <f t="shared" si="0"/>
        <v>0</v>
      </c>
      <c r="AG22" s="392" t="s">
        <v>73</v>
      </c>
      <c r="AH22" s="392">
        <v>5</v>
      </c>
    </row>
    <row r="23" spans="1:34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1</v>
      </c>
      <c r="W23" s="287" t="s">
        <v>195</v>
      </c>
      <c r="X23" s="392">
        <f>VLOOKUP(W23,SET_import!$A:$B,2,0)</f>
        <v>0</v>
      </c>
      <c r="Y23" s="392">
        <f>'Сводная МОДЕЛЬ 1x1'!$K$10</f>
        <v>0</v>
      </c>
      <c r="Z23" s="392">
        <f t="shared" si="0"/>
        <v>0</v>
      </c>
      <c r="AG23" s="392" t="s">
        <v>72</v>
      </c>
      <c r="AH23" s="392">
        <v>3</v>
      </c>
    </row>
    <row r="24" spans="1:34">
      <c r="A24"/>
      <c r="B24"/>
      <c r="C24"/>
      <c r="D24"/>
      <c r="E24"/>
      <c r="J24" s="96" t="s">
        <v>202</v>
      </c>
      <c r="K24" s="247"/>
      <c r="L24" s="144">
        <f>VLOOKUP(J24,SET_import!$A:$B,2,0)</f>
        <v>0</v>
      </c>
      <c r="M24" s="83"/>
      <c r="N24" s="96" t="s">
        <v>178</v>
      </c>
      <c r="O24" s="247"/>
      <c r="P24" s="144">
        <f>VLOOKUP(N24,SET_import!$A:$B,2,0)</f>
        <v>0</v>
      </c>
      <c r="Q24" s="84"/>
      <c r="R24" s="96" t="s">
        <v>189</v>
      </c>
      <c r="S24" s="248"/>
      <c r="T24" s="149">
        <f>VLOOKUP(R24,SET_import!$A:$B,2,0)</f>
        <v>0</v>
      </c>
      <c r="W24" s="96" t="s">
        <v>202</v>
      </c>
      <c r="X24" s="392">
        <f>VLOOKUP(W24,SET_import!$A:$B,2,0)</f>
        <v>0</v>
      </c>
      <c r="Y24" s="437">
        <f>'Сводная МОДЕЛЬ 1x1'!$C$2</f>
        <v>20</v>
      </c>
      <c r="Z24" s="392">
        <f t="shared" si="0"/>
        <v>0</v>
      </c>
      <c r="AG24" s="392" t="s">
        <v>378</v>
      </c>
      <c r="AH24" s="392">
        <v>5</v>
      </c>
    </row>
    <row r="25" spans="1:34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0</v>
      </c>
      <c r="W25" s="255" t="s">
        <v>203</v>
      </c>
      <c r="X25" s="392">
        <f>VLOOKUP(W25,SET_import!$A:$B,2,0)</f>
        <v>0</v>
      </c>
      <c r="Y25" s="437">
        <f>'Сводная МОДЕЛЬ 1x1'!$C$6</f>
        <v>4</v>
      </c>
      <c r="Z25" s="392">
        <f t="shared" si="0"/>
        <v>0</v>
      </c>
      <c r="AG25" s="392" t="s">
        <v>379</v>
      </c>
      <c r="AH25" s="392">
        <v>5</v>
      </c>
    </row>
    <row r="26" spans="1:34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0</v>
      </c>
      <c r="W26" s="287" t="s">
        <v>205</v>
      </c>
      <c r="X26" s="392">
        <f>VLOOKUP(W26,SET_import!$A:$B,2,0)</f>
        <v>0</v>
      </c>
      <c r="Y26" s="437">
        <f>'Сводная МОДЕЛЬ 1x1'!$C$9</f>
        <v>9</v>
      </c>
      <c r="Z26" s="392">
        <f t="shared" si="0"/>
        <v>0</v>
      </c>
      <c r="AG26" s="392" t="s">
        <v>380</v>
      </c>
      <c r="AH26" s="392">
        <v>5</v>
      </c>
    </row>
    <row r="27" spans="1:34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0</v>
      </c>
      <c r="Y27" s="392">
        <f>'Сводная МОДЕЛЬ 1x1'!$C$10</f>
        <v>-1</v>
      </c>
      <c r="Z27" s="392">
        <f t="shared" si="0"/>
        <v>0</v>
      </c>
      <c r="AG27" s="392" t="s">
        <v>59</v>
      </c>
      <c r="AH27" s="392">
        <v>5</v>
      </c>
    </row>
    <row r="28" spans="1:34">
      <c r="A28"/>
      <c r="B28"/>
      <c r="C28"/>
      <c r="D28"/>
      <c r="E28"/>
      <c r="J28" s="255" t="s">
        <v>203</v>
      </c>
      <c r="K28" s="247"/>
      <c r="L28" s="146">
        <f>VLOOKUP(J28,SET_import!$A:$B,2,0)</f>
        <v>0</v>
      </c>
      <c r="M28" s="40"/>
      <c r="N28" s="255" t="s">
        <v>179</v>
      </c>
      <c r="O28" s="247"/>
      <c r="P28" s="146">
        <f>VLOOKUP(N28,SET_import!$A:$B,2,0)</f>
        <v>0</v>
      </c>
      <c r="Q28" s="41"/>
      <c r="R28" s="255" t="s">
        <v>192</v>
      </c>
      <c r="S28" s="248"/>
      <c r="T28" s="147">
        <f>VLOOKUP(R28,SET_import!$A:$B,2,0)</f>
        <v>0</v>
      </c>
      <c r="W28" s="255" t="s">
        <v>204</v>
      </c>
      <c r="X28" s="392">
        <f>VLOOKUP(W28,SET_import!$A:$B,2,0)</f>
        <v>0</v>
      </c>
      <c r="Y28" s="392">
        <f>'Сводная МОДЕЛЬ 1x1'!$C$7</f>
        <v>3</v>
      </c>
      <c r="Z28" s="392">
        <f t="shared" si="0"/>
        <v>0</v>
      </c>
      <c r="AG28" s="392" t="s">
        <v>381</v>
      </c>
      <c r="AH28" s="392">
        <v>5</v>
      </c>
    </row>
    <row r="29" spans="1:34">
      <c r="A29"/>
      <c r="B29"/>
      <c r="C29"/>
      <c r="D29"/>
      <c r="E29"/>
      <c r="J29" s="255" t="s">
        <v>204</v>
      </c>
      <c r="K29" s="247"/>
      <c r="L29" s="145">
        <f>VLOOKUP(J29,SET_import!$A:$B,2,0)</f>
        <v>0</v>
      </c>
      <c r="M29" s="93"/>
      <c r="N29" s="255" t="s">
        <v>180</v>
      </c>
      <c r="O29" s="315"/>
      <c r="P29" s="145">
        <f>VLOOKUP(N29,SET_import!$A:$B,2,0)</f>
        <v>0</v>
      </c>
      <c r="Q29" s="94"/>
      <c r="R29" s="255" t="s">
        <v>193</v>
      </c>
      <c r="S29" s="248"/>
      <c r="T29" s="143">
        <f>VLOOKUP(R29,SET_import!$A:$B,2,0)</f>
        <v>0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G29" s="392" t="s">
        <v>382</v>
      </c>
      <c r="AH29" s="392">
        <v>5</v>
      </c>
    </row>
    <row r="30" spans="1:34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G30" s="392" t="s">
        <v>383</v>
      </c>
      <c r="AH30" s="392">
        <v>3</v>
      </c>
    </row>
    <row r="31" spans="1:34">
      <c r="A31"/>
      <c r="B31"/>
      <c r="C31"/>
      <c r="D31"/>
      <c r="E31"/>
      <c r="J31" s="287" t="s">
        <v>205</v>
      </c>
      <c r="K31" s="247"/>
      <c r="L31" s="288">
        <f>VLOOKUP(J31,SET_import!$A:$B,2,0)</f>
        <v>0</v>
      </c>
      <c r="M31" s="290"/>
      <c r="N31" s="287" t="s">
        <v>181</v>
      </c>
      <c r="O31" s="315"/>
      <c r="P31" s="288">
        <f>VLOOKUP(N31,SET_import!$A:$B,2,0)</f>
        <v>0</v>
      </c>
      <c r="Q31" s="292"/>
      <c r="R31" s="287" t="s">
        <v>194</v>
      </c>
      <c r="S31" s="248"/>
      <c r="T31" s="293">
        <f>VLOOKUP(R31,SET_import!$A:$B,2,0)</f>
        <v>0</v>
      </c>
      <c r="W31" s="278" t="s">
        <v>187</v>
      </c>
      <c r="X31" s="392">
        <f>VLOOKUP(W31,SET_import!$A:$B,2,0)</f>
        <v>1</v>
      </c>
      <c r="Y31" s="392">
        <f>'Сводная МОДЕЛЬ 1x1'!$K$1</f>
        <v>0</v>
      </c>
      <c r="Z31" s="392">
        <f t="shared" ref="Z31" si="1">IF(AA31="",X31,AA31)</f>
        <v>1</v>
      </c>
      <c r="AG31" s="392" t="s">
        <v>61</v>
      </c>
      <c r="AH31" s="392">
        <v>5</v>
      </c>
    </row>
    <row r="32" spans="1:34" ht="16.5">
      <c r="A32"/>
      <c r="B32"/>
      <c r="C32"/>
      <c r="D32"/>
      <c r="E32"/>
      <c r="J32" s="287" t="s">
        <v>206</v>
      </c>
      <c r="K32" s="247"/>
      <c r="L32" s="289">
        <f>VLOOKUP(J32,SET_import!$A:$B,2,0)</f>
        <v>0</v>
      </c>
      <c r="M32" s="296"/>
      <c r="N32" s="287" t="s">
        <v>182</v>
      </c>
      <c r="O32" s="315"/>
      <c r="P32" s="289">
        <f>VLOOKUP(N32,SET_import!$A:$B,2,0)</f>
        <v>0</v>
      </c>
      <c r="Q32" s="297"/>
      <c r="R32" s="287" t="s">
        <v>195</v>
      </c>
      <c r="S32" s="248"/>
      <c r="T32" s="298">
        <f>VLOOKUP(R32,SET_import!$A:$B,2,0)</f>
        <v>0</v>
      </c>
      <c r="W32" s="436" t="s">
        <v>125</v>
      </c>
      <c r="X32" s="392">
        <f>VLOOKUP(W32,SET_import!$A:$B,2,0)</f>
        <v>1</v>
      </c>
      <c r="Y32" s="392">
        <f>X32</f>
        <v>1</v>
      </c>
      <c r="Z32" s="392">
        <f t="shared" si="0"/>
        <v>1</v>
      </c>
      <c r="AG32" s="392" t="s">
        <v>65</v>
      </c>
      <c r="AH32" s="392">
        <v>5</v>
      </c>
    </row>
    <row r="33" spans="1:34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0</v>
      </c>
      <c r="Y33" s="392">
        <f>'Сводная МОДЕЛЬ 1x1'!$G$12</f>
        <v>0</v>
      </c>
      <c r="Z33" s="392">
        <f t="shared" si="0"/>
        <v>0</v>
      </c>
      <c r="AG33" s="392" t="s">
        <v>63</v>
      </c>
      <c r="AH33" s="392">
        <v>5</v>
      </c>
    </row>
    <row r="34" spans="1:34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0</v>
      </c>
      <c r="Q34" s="243"/>
      <c r="R34" s="280" t="s">
        <v>196</v>
      </c>
      <c r="S34" s="248"/>
      <c r="T34" s="319">
        <f>VLOOKUP(R34,SET_import!$A:$B,2,0)</f>
        <v>0</v>
      </c>
      <c r="W34" s="280" t="s">
        <v>152</v>
      </c>
      <c r="X34" s="392">
        <f>VLOOKUP(W34,SET_import!$A:$B,2,0)</f>
        <v>0</v>
      </c>
      <c r="Y34" s="392">
        <f>'Сводная МОДЕЛЬ 1x1'!$G$13</f>
        <v>0</v>
      </c>
      <c r="Z34" s="392">
        <f t="shared" si="0"/>
        <v>0</v>
      </c>
      <c r="AG34" s="392" t="s">
        <v>64</v>
      </c>
      <c r="AH34" s="392">
        <v>3</v>
      </c>
    </row>
    <row r="35" spans="1:34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0</v>
      </c>
      <c r="Q35" s="243"/>
      <c r="R35" s="280" t="s">
        <v>197</v>
      </c>
      <c r="S35" s="248"/>
      <c r="T35" s="317">
        <f>VLOOKUP(R35,SET_import!$A:$B,2,0)</f>
        <v>0</v>
      </c>
      <c r="W35" s="255" t="s">
        <v>147</v>
      </c>
      <c r="X35" s="392">
        <f>VLOOKUP(W35,SET_import!$A:$B,2,0)</f>
        <v>0</v>
      </c>
      <c r="Y35" s="437">
        <f>'Сводная МОДЕЛЬ 1x1'!$G$6</f>
        <v>8</v>
      </c>
      <c r="Z35" s="392">
        <f t="shared" si="0"/>
        <v>0</v>
      </c>
      <c r="AA35" s="437"/>
      <c r="AG35" s="392" t="s">
        <v>384</v>
      </c>
      <c r="AH35" s="392">
        <v>5</v>
      </c>
    </row>
    <row r="36" spans="1:34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35</v>
      </c>
      <c r="Y36" s="437">
        <f>'Сводная МОДЕЛЬ 1x1'!$G$2</f>
        <v>11</v>
      </c>
      <c r="Z36" s="392">
        <f t="shared" si="0"/>
        <v>35</v>
      </c>
      <c r="AA36" s="437"/>
      <c r="AG36" s="392" t="s">
        <v>385</v>
      </c>
      <c r="AH36" s="392">
        <v>5</v>
      </c>
    </row>
    <row r="37" spans="1:34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0</v>
      </c>
      <c r="Q37" s="243"/>
      <c r="R37" s="96" t="s">
        <v>198</v>
      </c>
      <c r="S37" s="248"/>
      <c r="T37" s="262">
        <f>VLOOKUP(R37,SET_import!$A:$B,2,0)</f>
        <v>0</v>
      </c>
      <c r="W37" s="255" t="s">
        <v>148</v>
      </c>
      <c r="X37" s="392">
        <f>VLOOKUP(W37,SET_import!$A:$B,2,0)</f>
        <v>0</v>
      </c>
      <c r="Y37" s="392">
        <f>'Сводная МОДЕЛЬ 1x1'!$G$7</f>
        <v>35</v>
      </c>
      <c r="Z37" s="392">
        <f t="shared" si="0"/>
        <v>0</v>
      </c>
      <c r="AG37" s="392" t="s">
        <v>386</v>
      </c>
      <c r="AH37" s="392">
        <v>3</v>
      </c>
    </row>
    <row r="38" spans="1:34">
      <c r="A38"/>
      <c r="B38"/>
      <c r="C38"/>
      <c r="D38"/>
      <c r="E38"/>
      <c r="J38" s="430" t="s">
        <v>114</v>
      </c>
      <c r="K38"/>
      <c r="L38" s="432">
        <f>VLOOKUP(J38,SET_import!$A:$B,2,0)</f>
        <v>0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0</v>
      </c>
      <c r="Y38" s="437">
        <f>'Сводная МОДЕЛЬ 1x1'!$G$9</f>
        <v>0</v>
      </c>
      <c r="Z38" s="392">
        <f t="shared" si="0"/>
        <v>0</v>
      </c>
      <c r="AA38" s="437"/>
      <c r="AG38" s="392" t="s">
        <v>387</v>
      </c>
      <c r="AH38" s="392">
        <v>3</v>
      </c>
    </row>
    <row r="39" spans="1:34">
      <c r="A39"/>
      <c r="B39"/>
      <c r="C39"/>
      <c r="D39"/>
      <c r="E39"/>
      <c r="W39" s="287" t="s">
        <v>150</v>
      </c>
      <c r="X39" s="392">
        <f>VLOOKUP(W39,SET_import!$A:$B,2,0)</f>
        <v>0</v>
      </c>
      <c r="Y39" s="392">
        <f>'Сводная МОДЕЛЬ 1x1'!$G$10</f>
        <v>0</v>
      </c>
      <c r="Z39" s="392">
        <f t="shared" si="0"/>
        <v>0</v>
      </c>
    </row>
    <row r="40" spans="1:34">
      <c r="A40"/>
      <c r="B40"/>
      <c r="C40"/>
      <c r="D40"/>
      <c r="E40"/>
      <c r="W40" s="96" t="s">
        <v>153</v>
      </c>
      <c r="X40" s="392">
        <f>VLOOKUP(W40,SET_import!$A:$B,2,0)</f>
        <v>0</v>
      </c>
      <c r="Y40" s="392">
        <f>'Сводная МОДЕЛЬ 1x1'!$G$15</f>
        <v>8</v>
      </c>
      <c r="Z40" s="392">
        <f t="shared" si="0"/>
        <v>0</v>
      </c>
    </row>
    <row r="41" spans="1:34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</row>
    <row r="42" spans="1:34">
      <c r="A42"/>
      <c r="B42"/>
      <c r="C42"/>
      <c r="D42"/>
      <c r="E42"/>
      <c r="W42" s="430" t="s">
        <v>113</v>
      </c>
      <c r="X42" s="392">
        <f>VLOOKUP(W42,SET_import!$A:$B,2,0)</f>
        <v>11</v>
      </c>
      <c r="Y42" s="392">
        <f>'Сводная МОДЕЛЬ 1x1'!$C$16</f>
        <v>13</v>
      </c>
      <c r="Z42" s="392">
        <f t="shared" si="0"/>
        <v>11</v>
      </c>
    </row>
    <row r="43" spans="1:34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/>
    </row>
    <row r="44" spans="1:34">
      <c r="A44"/>
      <c r="B44"/>
      <c r="C44"/>
      <c r="D44"/>
      <c r="E44"/>
      <c r="W44" s="96" t="s">
        <v>158</v>
      </c>
      <c r="X44" s="392">
        <f>VLOOKUP(W44,SET_import!$A:$B,2,0)</f>
        <v>1.3</v>
      </c>
      <c r="Y44" s="392">
        <f>'Сводная МОДЕЛЬ 1x1'!$K$3</f>
        <v>1.7</v>
      </c>
      <c r="Z44" s="392">
        <f t="shared" si="0"/>
        <v>1.3</v>
      </c>
    </row>
    <row r="45" spans="1:34">
      <c r="A45"/>
      <c r="B45"/>
      <c r="C45"/>
      <c r="D45"/>
      <c r="E45"/>
      <c r="W45" s="280" t="s">
        <v>164</v>
      </c>
      <c r="X45" s="392">
        <f>VLOOKUP(W45,SET_import!$A:$B,2,0)</f>
        <v>0</v>
      </c>
      <c r="Y45" s="437">
        <f>'Сводная МОДЕЛЬ 1x1'!$K$12</f>
        <v>0</v>
      </c>
      <c r="Z45" s="392">
        <f t="shared" si="0"/>
        <v>0</v>
      </c>
      <c r="AA45" s="437"/>
    </row>
    <row r="46" spans="1:34">
      <c r="A46"/>
      <c r="B46"/>
      <c r="C46"/>
      <c r="D46"/>
      <c r="E46"/>
      <c r="W46" s="280" t="s">
        <v>165</v>
      </c>
      <c r="X46" s="392">
        <f>VLOOKUP(W46,SET_import!$A:$B,2,0)</f>
        <v>0</v>
      </c>
      <c r="Y46" s="392">
        <f>'Сводная МОДЕЛЬ 1x1'!$K$13</f>
        <v>0</v>
      </c>
      <c r="Z46" s="392">
        <f t="shared" si="0"/>
        <v>0</v>
      </c>
    </row>
    <row r="47" spans="1:34">
      <c r="A47"/>
      <c r="B47"/>
      <c r="C47"/>
      <c r="D47"/>
      <c r="E47"/>
      <c r="W47" s="255" t="s">
        <v>161</v>
      </c>
      <c r="X47" s="392">
        <f>VLOOKUP(W47,SET_import!$A:$B,2,0)</f>
        <v>2.5000000000000001E-2</v>
      </c>
      <c r="Y47" s="392">
        <f>'Сводная МОДЕЛЬ 1x1'!$K$7</f>
        <v>0.06</v>
      </c>
      <c r="Z47" s="392">
        <f t="shared" si="0"/>
        <v>2.5000000000000001E-2</v>
      </c>
    </row>
    <row r="48" spans="1:34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8</v>
      </c>
      <c r="Z48" s="392">
        <f t="shared" si="0"/>
        <v>4</v>
      </c>
      <c r="AA48" s="437"/>
    </row>
    <row r="49" spans="1:27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0</v>
      </c>
      <c r="Z49" s="392">
        <f t="shared" si="0"/>
        <v>8</v>
      </c>
      <c r="AA49" s="437"/>
    </row>
    <row r="50" spans="1:27">
      <c r="A50"/>
      <c r="B50"/>
      <c r="C50"/>
      <c r="D50"/>
      <c r="E50"/>
      <c r="W50" s="96" t="s">
        <v>159</v>
      </c>
      <c r="X50" s="392">
        <f>VLOOKUP(W50,SET_import!$A:$B,2,0)</f>
        <v>2</v>
      </c>
      <c r="Y50" s="437">
        <f>'Сводная МОДЕЛЬ 1x1'!$K$4</f>
        <v>5</v>
      </c>
      <c r="Z50" s="392">
        <f t="shared" si="0"/>
        <v>2</v>
      </c>
      <c r="AA50" s="437"/>
    </row>
    <row r="51" spans="1:27">
      <c r="A51"/>
      <c r="B51"/>
      <c r="C51"/>
      <c r="D51"/>
      <c r="E51"/>
      <c r="W51" s="96" t="s">
        <v>166</v>
      </c>
      <c r="X51" s="392">
        <f>VLOOKUP(W51,SET_import!$A:$B,2,0)</f>
        <v>0</v>
      </c>
      <c r="Y51" s="392">
        <f>'Сводная МОДЕЛЬ 1x1'!$K$15</f>
        <v>0</v>
      </c>
      <c r="Z51" s="392">
        <f t="shared" si="0"/>
        <v>0</v>
      </c>
    </row>
    <row r="52" spans="1:27">
      <c r="A52"/>
      <c r="B52"/>
      <c r="C52"/>
      <c r="D52"/>
      <c r="E52"/>
      <c r="W52" s="287" t="s">
        <v>163</v>
      </c>
      <c r="X52" s="392">
        <f>VLOOKUP(W52,SET_import!$A:$B,2,0)</f>
        <v>0.5</v>
      </c>
      <c r="Y52" s="392">
        <f>'Сводная МОДЕЛЬ 1x1'!$K$10</f>
        <v>0</v>
      </c>
      <c r="Z52" s="392">
        <f t="shared" si="0"/>
        <v>0.5</v>
      </c>
    </row>
    <row r="53" spans="1:27">
      <c r="A53"/>
      <c r="B53"/>
      <c r="C53"/>
      <c r="D53"/>
      <c r="E53"/>
      <c r="W53" s="96" t="s">
        <v>170</v>
      </c>
      <c r="X53" s="392">
        <f>VLOOKUP(W53,SET_import!$A:$B,2,0)</f>
        <v>15</v>
      </c>
      <c r="Y53" s="437">
        <f>'Сводная МОДЕЛЬ 1x1'!$C$2</f>
        <v>20</v>
      </c>
      <c r="Z53" s="392">
        <f t="shared" si="0"/>
        <v>15</v>
      </c>
      <c r="AA53" s="437"/>
    </row>
    <row r="54" spans="1:27">
      <c r="A54"/>
      <c r="B54"/>
      <c r="C54"/>
      <c r="D54"/>
      <c r="E54"/>
      <c r="W54" s="255" t="s">
        <v>171</v>
      </c>
      <c r="X54" s="392">
        <f>VLOOKUP(W54,SET_import!$A:$B,2,0)</f>
        <v>4</v>
      </c>
      <c r="Y54" s="437">
        <f>'Сводная МОДЕЛЬ 1x1'!$C$6</f>
        <v>4</v>
      </c>
      <c r="Z54" s="392">
        <f t="shared" si="0"/>
        <v>4</v>
      </c>
      <c r="AA54" s="437"/>
    </row>
    <row r="55" spans="1:27">
      <c r="A55"/>
      <c r="B55"/>
      <c r="C55"/>
      <c r="D55"/>
      <c r="E55"/>
      <c r="W55" s="287" t="s">
        <v>173</v>
      </c>
      <c r="X55" s="392">
        <f>VLOOKUP(W55,SET_import!$A:$B,2,0)</f>
        <v>8</v>
      </c>
      <c r="Y55" s="437">
        <f>'Сводная МОДЕЛЬ 1x1'!$C$9</f>
        <v>9</v>
      </c>
      <c r="Z55" s="392">
        <f t="shared" si="0"/>
        <v>8</v>
      </c>
      <c r="AA55" s="437"/>
    </row>
    <row r="56" spans="1:27">
      <c r="A56"/>
      <c r="B56"/>
      <c r="C56"/>
      <c r="D56"/>
      <c r="E56"/>
      <c r="W56" s="287" t="s">
        <v>174</v>
      </c>
      <c r="X56" s="392">
        <f>VLOOKUP(W56,SET_import!$A:$B,2,0)</f>
        <v>-2</v>
      </c>
      <c r="Y56" s="392">
        <f>'Сводная МОДЕЛЬ 1x1'!$C$10</f>
        <v>-1</v>
      </c>
      <c r="Z56" s="392">
        <f t="shared" si="0"/>
        <v>-2</v>
      </c>
    </row>
    <row r="57" spans="1:27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3</v>
      </c>
      <c r="Z57" s="392">
        <f t="shared" si="0"/>
        <v>1</v>
      </c>
    </row>
    <row r="58" spans="1:27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/>
    </row>
    <row r="59" spans="1:27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</row>
    <row r="60" spans="1:27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O392"/>
  <sheetViews>
    <sheetView topLeftCell="A850" zoomScale="85" zoomScaleNormal="85" workbookViewId="0">
      <selection activeCell="A2" sqref="A2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98</v>
      </c>
      <c r="C2">
        <v>2</v>
      </c>
      <c r="D2">
        <v>0.01</v>
      </c>
      <c r="E2">
        <v>0.02</v>
      </c>
      <c r="F2" s="447">
        <v>43118.003472222219</v>
      </c>
      <c r="G2">
        <v>1.09636</v>
      </c>
      <c r="H2" s="447">
        <v>43118.021527777775</v>
      </c>
      <c r="I2">
        <v>1.09802</v>
      </c>
      <c r="J2" s="447">
        <v>43118.040277777778</v>
      </c>
      <c r="K2">
        <v>1.0952</v>
      </c>
      <c r="L2">
        <v>16.600000000000364</v>
      </c>
      <c r="M2">
        <v>28.200000000000728</v>
      </c>
      <c r="N2">
        <v>2.6799999999999997</v>
      </c>
      <c r="O2" s="394">
        <v>3.680555555911269E-2</v>
      </c>
    </row>
    <row r="3" spans="1:15">
      <c r="A3">
        <v>2</v>
      </c>
      <c r="B3" t="s">
        <v>97</v>
      </c>
      <c r="C3">
        <v>1</v>
      </c>
      <c r="D3">
        <v>0.01</v>
      </c>
      <c r="E3">
        <v>0.01</v>
      </c>
      <c r="F3" s="447">
        <v>43118.015972222223</v>
      </c>
      <c r="G3">
        <v>1.0955999999999999</v>
      </c>
      <c r="H3" s="447">
        <v>43118.015972222223</v>
      </c>
      <c r="I3">
        <v>1.0955999999999999</v>
      </c>
      <c r="J3" s="447">
        <v>43118.020833333336</v>
      </c>
      <c r="K3">
        <v>1.0975299999999999</v>
      </c>
      <c r="L3">
        <v>0</v>
      </c>
      <c r="M3">
        <v>19.300000000001091</v>
      </c>
      <c r="N3">
        <v>1.3</v>
      </c>
      <c r="O3" s="394">
        <v>4.8611111124046147E-3</v>
      </c>
    </row>
    <row r="4" spans="1:15">
      <c r="A4">
        <v>3</v>
      </c>
      <c r="B4" t="s">
        <v>97</v>
      </c>
      <c r="C4">
        <v>5</v>
      </c>
      <c r="D4">
        <v>0.02</v>
      </c>
      <c r="E4">
        <v>0.06</v>
      </c>
      <c r="F4" s="447">
        <v>43118.030555555553</v>
      </c>
      <c r="G4">
        <v>1.0970899999999999</v>
      </c>
      <c r="H4" s="447">
        <v>43118.229166666664</v>
      </c>
      <c r="I4">
        <v>1.0926400000000001</v>
      </c>
      <c r="J4" s="447">
        <v>43118.895833333336</v>
      </c>
      <c r="K4">
        <v>1.0970899999999999</v>
      </c>
      <c r="L4">
        <v>44.499999999998181</v>
      </c>
      <c r="M4">
        <v>44.499999999998181</v>
      </c>
      <c r="N4">
        <v>10.52</v>
      </c>
      <c r="O4" s="394">
        <v>0.86527777778246673</v>
      </c>
    </row>
    <row r="5" spans="1:15">
      <c r="A5">
        <v>4</v>
      </c>
      <c r="B5" t="s">
        <v>98</v>
      </c>
      <c r="C5">
        <v>1</v>
      </c>
      <c r="D5">
        <v>0.01</v>
      </c>
      <c r="E5">
        <v>0.01</v>
      </c>
      <c r="F5" s="447">
        <v>43118.072916666664</v>
      </c>
      <c r="G5">
        <v>1.09595</v>
      </c>
      <c r="H5" s="447">
        <v>43118.072916666664</v>
      </c>
      <c r="I5">
        <v>1.09595</v>
      </c>
      <c r="J5" s="447">
        <v>43118.209027777775</v>
      </c>
      <c r="K5">
        <v>1.0939000000000001</v>
      </c>
      <c r="L5">
        <v>0</v>
      </c>
      <c r="M5">
        <v>20.499999999998181</v>
      </c>
      <c r="N5">
        <v>1.39</v>
      </c>
      <c r="O5" s="394">
        <v>0.13611111111094942</v>
      </c>
    </row>
    <row r="6" spans="1:15">
      <c r="A6">
        <v>5</v>
      </c>
      <c r="B6" t="s">
        <v>98</v>
      </c>
      <c r="C6">
        <v>6</v>
      </c>
      <c r="D6">
        <v>0.03</v>
      </c>
      <c r="E6">
        <v>0.09</v>
      </c>
      <c r="F6" s="447">
        <v>43118.269444444442</v>
      </c>
      <c r="G6">
        <v>1.09318</v>
      </c>
      <c r="H6" s="447">
        <v>43119.454861111109</v>
      </c>
      <c r="I6">
        <v>1.0992999999999999</v>
      </c>
      <c r="J6" s="447">
        <v>43122.913194444445</v>
      </c>
      <c r="K6">
        <v>1.0941799999999999</v>
      </c>
      <c r="L6">
        <v>61.199999999998909</v>
      </c>
      <c r="M6">
        <v>51.200000000000728</v>
      </c>
      <c r="N6">
        <v>17.59</v>
      </c>
      <c r="O6" s="394">
        <v>2.6437500000029104</v>
      </c>
    </row>
    <row r="7" spans="1:15">
      <c r="A7">
        <v>6</v>
      </c>
      <c r="B7" t="s">
        <v>97</v>
      </c>
      <c r="C7">
        <v>2</v>
      </c>
      <c r="D7">
        <v>0.01</v>
      </c>
      <c r="E7">
        <v>0.02</v>
      </c>
      <c r="F7" s="447">
        <v>43118.902083333334</v>
      </c>
      <c r="G7">
        <v>1.09579</v>
      </c>
      <c r="H7" s="447">
        <v>43118.907638888886</v>
      </c>
      <c r="I7">
        <v>1.09466</v>
      </c>
      <c r="J7" s="447">
        <v>43118.992361111108</v>
      </c>
      <c r="K7">
        <v>1.0972599999999999</v>
      </c>
      <c r="L7">
        <v>11.299999999999272</v>
      </c>
      <c r="M7">
        <v>25.999999999998181</v>
      </c>
      <c r="N7">
        <v>2.74</v>
      </c>
      <c r="O7" s="394">
        <v>9.0277777773735579E-2</v>
      </c>
    </row>
    <row r="8" spans="1:15">
      <c r="A8">
        <v>7</v>
      </c>
      <c r="B8" t="s">
        <v>97</v>
      </c>
      <c r="C8">
        <v>1</v>
      </c>
      <c r="D8">
        <v>0.01</v>
      </c>
      <c r="E8">
        <v>0.01</v>
      </c>
      <c r="F8" s="447">
        <v>43119.042361111111</v>
      </c>
      <c r="G8">
        <v>1.09697</v>
      </c>
      <c r="H8" s="447">
        <v>43119.042361111111</v>
      </c>
      <c r="I8">
        <v>1.09697</v>
      </c>
      <c r="J8" s="447">
        <v>43119.298611111109</v>
      </c>
      <c r="K8">
        <v>1.0990800000000001</v>
      </c>
      <c r="L8">
        <v>0</v>
      </c>
      <c r="M8">
        <v>21.100000000000364</v>
      </c>
      <c r="N8">
        <v>1.43</v>
      </c>
      <c r="O8" s="394">
        <v>0.25624999999854481</v>
      </c>
    </row>
    <row r="9" spans="1:15">
      <c r="A9">
        <v>8</v>
      </c>
      <c r="B9" t="s">
        <v>97</v>
      </c>
      <c r="C9">
        <v>1</v>
      </c>
      <c r="D9">
        <v>0.01</v>
      </c>
      <c r="E9">
        <v>0.01</v>
      </c>
      <c r="F9" s="447">
        <v>43119.362500000003</v>
      </c>
      <c r="G9">
        <v>1.0974299999999999</v>
      </c>
      <c r="H9" s="447">
        <v>43119.362500000003</v>
      </c>
      <c r="I9">
        <v>1.0974299999999999</v>
      </c>
      <c r="J9" s="447">
        <v>43119.500694444447</v>
      </c>
      <c r="K9">
        <v>1.0994200000000001</v>
      </c>
      <c r="L9">
        <v>0</v>
      </c>
      <c r="M9">
        <v>19.900000000001455</v>
      </c>
      <c r="N9">
        <v>1.34</v>
      </c>
      <c r="O9" s="394">
        <v>0.13819444444379769</v>
      </c>
    </row>
    <row r="10" spans="1:15">
      <c r="A10">
        <v>9</v>
      </c>
      <c r="B10" t="s">
        <v>97</v>
      </c>
      <c r="C10">
        <v>8</v>
      </c>
      <c r="D10">
        <v>0.09</v>
      </c>
      <c r="E10">
        <v>0.23</v>
      </c>
      <c r="F10" s="447">
        <v>43119.567361111112</v>
      </c>
      <c r="G10">
        <v>1.0995299999999999</v>
      </c>
      <c r="H10" s="447">
        <v>43123.37222222222</v>
      </c>
      <c r="I10">
        <v>1.0881000000000001</v>
      </c>
      <c r="J10" s="447">
        <v>43124.906944444447</v>
      </c>
      <c r="K10">
        <v>1.09572</v>
      </c>
      <c r="L10">
        <v>114.29999999999927</v>
      </c>
      <c r="M10">
        <v>76.200000000000728</v>
      </c>
      <c r="N10">
        <v>54.26</v>
      </c>
      <c r="O10" s="394">
        <v>3.3395833333343035</v>
      </c>
    </row>
    <row r="11" spans="1:1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43123.0625</v>
      </c>
      <c r="G11">
        <v>1.0924799999999999</v>
      </c>
      <c r="H11" s="447">
        <v>43123.0625</v>
      </c>
      <c r="I11">
        <v>1.0924799999999999</v>
      </c>
      <c r="J11" s="447">
        <v>43123.164583333331</v>
      </c>
      <c r="K11">
        <v>1.09049</v>
      </c>
      <c r="L11">
        <v>0</v>
      </c>
      <c r="M11">
        <v>19.899999999999636</v>
      </c>
      <c r="N11">
        <v>1.34</v>
      </c>
      <c r="O11" s="394">
        <v>0.10208333333139308</v>
      </c>
    </row>
    <row r="12" spans="1:15">
      <c r="A12">
        <v>11</v>
      </c>
      <c r="B12" t="s">
        <v>98</v>
      </c>
      <c r="C12">
        <v>2</v>
      </c>
      <c r="D12">
        <v>0.01</v>
      </c>
      <c r="E12">
        <v>0.02</v>
      </c>
      <c r="F12" s="447">
        <v>43123.425000000003</v>
      </c>
      <c r="G12">
        <v>1.08768</v>
      </c>
      <c r="H12" s="447">
        <v>43123.492361111108</v>
      </c>
      <c r="I12">
        <v>1.0887899999999999</v>
      </c>
      <c r="J12" s="447">
        <v>43123.619444444441</v>
      </c>
      <c r="K12">
        <v>1.0862499999999999</v>
      </c>
      <c r="L12">
        <v>11.100000000000364</v>
      </c>
      <c r="M12">
        <v>25.399999999999636</v>
      </c>
      <c r="N12">
        <v>2.67</v>
      </c>
      <c r="O12" s="394">
        <v>0.19444444443797693</v>
      </c>
    </row>
    <row r="13" spans="1:15">
      <c r="A13">
        <v>12</v>
      </c>
      <c r="B13" t="s">
        <v>98</v>
      </c>
      <c r="C13">
        <v>5</v>
      </c>
      <c r="D13">
        <v>0.02</v>
      </c>
      <c r="E13">
        <v>0.06</v>
      </c>
      <c r="F13" s="447">
        <v>43123.665972222225</v>
      </c>
      <c r="G13">
        <v>1.0862099999999999</v>
      </c>
      <c r="H13" s="447">
        <v>43124.459722222222</v>
      </c>
      <c r="I13">
        <v>1.09067</v>
      </c>
      <c r="J13" s="447">
        <v>43124.905555555553</v>
      </c>
      <c r="K13">
        <v>1.0862000000000003</v>
      </c>
      <c r="L13">
        <v>44.600000000002183</v>
      </c>
      <c r="M13">
        <v>44.69999999999709</v>
      </c>
      <c r="N13">
        <v>10.54</v>
      </c>
      <c r="O13" s="394">
        <v>1.2395833333284827</v>
      </c>
    </row>
    <row r="14" spans="1:15">
      <c r="A14">
        <v>13</v>
      </c>
      <c r="B14" t="s">
        <v>98</v>
      </c>
      <c r="C14">
        <v>1</v>
      </c>
      <c r="D14">
        <v>0.01</v>
      </c>
      <c r="E14">
        <v>0.01</v>
      </c>
      <c r="F14" s="447">
        <v>43124.913888888892</v>
      </c>
      <c r="G14">
        <v>1.0987499999999999</v>
      </c>
      <c r="H14" s="447">
        <v>43124.913888888892</v>
      </c>
      <c r="I14">
        <v>1.0987499999999999</v>
      </c>
      <c r="J14" s="447">
        <v>43124.999305555553</v>
      </c>
      <c r="K14">
        <v>1.09676</v>
      </c>
      <c r="L14">
        <v>0</v>
      </c>
      <c r="M14">
        <v>19.899999999997817</v>
      </c>
      <c r="N14">
        <v>1.34</v>
      </c>
      <c r="O14" s="394">
        <v>8.5416666661330964E-2</v>
      </c>
    </row>
    <row r="15" spans="1:15">
      <c r="A15">
        <v>14</v>
      </c>
      <c r="B15" t="s">
        <v>97</v>
      </c>
      <c r="C15">
        <v>3</v>
      </c>
      <c r="D15">
        <v>0.01</v>
      </c>
      <c r="E15">
        <v>0.03</v>
      </c>
      <c r="F15" s="447">
        <v>43124.930555555555</v>
      </c>
      <c r="G15">
        <v>1.0974900000000001</v>
      </c>
      <c r="H15" s="447">
        <v>43125.123611111114</v>
      </c>
      <c r="I15">
        <v>1.0952200000000001</v>
      </c>
      <c r="J15" s="447">
        <v>43125.240277777775</v>
      </c>
      <c r="K15">
        <v>1.0984</v>
      </c>
      <c r="L15">
        <v>22.700000000000728</v>
      </c>
      <c r="M15">
        <v>31.799999999999272</v>
      </c>
      <c r="N15">
        <v>4.0599999999999996</v>
      </c>
      <c r="O15" s="394">
        <v>0.30972222222044365</v>
      </c>
    </row>
    <row r="16" spans="1:15">
      <c r="A16">
        <v>15</v>
      </c>
      <c r="B16" t="s">
        <v>98</v>
      </c>
      <c r="C16">
        <v>1</v>
      </c>
      <c r="D16">
        <v>0.01</v>
      </c>
      <c r="E16">
        <v>0.01</v>
      </c>
      <c r="F16" s="447">
        <v>43125.011111111111</v>
      </c>
      <c r="G16">
        <v>1.0968</v>
      </c>
      <c r="H16" s="447">
        <v>43125.011111111111</v>
      </c>
      <c r="I16">
        <v>1.0968</v>
      </c>
      <c r="J16" s="447">
        <v>43125.125694444447</v>
      </c>
      <c r="K16">
        <v>1.0948199999999999</v>
      </c>
      <c r="L16">
        <v>0</v>
      </c>
      <c r="M16">
        <v>19.800000000001091</v>
      </c>
      <c r="N16">
        <v>1.34</v>
      </c>
      <c r="O16" s="394">
        <v>0.11458333333575865</v>
      </c>
    </row>
    <row r="17" spans="1:15">
      <c r="A17">
        <v>16</v>
      </c>
      <c r="B17" t="s">
        <v>98</v>
      </c>
      <c r="C17">
        <v>4</v>
      </c>
      <c r="D17">
        <v>0.01</v>
      </c>
      <c r="E17">
        <v>0.04</v>
      </c>
      <c r="F17" s="447">
        <v>43125.128472222219</v>
      </c>
      <c r="G17">
        <v>1.0956300000000001</v>
      </c>
      <c r="H17" s="447">
        <v>43125.271527777775</v>
      </c>
      <c r="I17">
        <v>1.0989500000000001</v>
      </c>
      <c r="J17" s="447">
        <v>43125.506944444445</v>
      </c>
      <c r="K17">
        <v>1.095</v>
      </c>
      <c r="L17">
        <v>33.200000000000728</v>
      </c>
      <c r="M17">
        <v>39.500000000001819</v>
      </c>
      <c r="N17">
        <v>6.17</v>
      </c>
      <c r="O17" s="394">
        <v>0.37847222222626442</v>
      </c>
    </row>
    <row r="18" spans="1:15">
      <c r="A18">
        <v>17</v>
      </c>
      <c r="B18" t="s">
        <v>97</v>
      </c>
      <c r="C18">
        <v>4</v>
      </c>
      <c r="D18">
        <v>0.01</v>
      </c>
      <c r="E18">
        <v>0.04</v>
      </c>
      <c r="F18" s="447">
        <v>43125.260416666664</v>
      </c>
      <c r="G18">
        <v>1.0980099999999999</v>
      </c>
      <c r="H18" s="447">
        <v>43125.507638888892</v>
      </c>
      <c r="I18">
        <v>1.0946800000000001</v>
      </c>
      <c r="J18" s="447">
        <v>43125.624305555553</v>
      </c>
      <c r="K18">
        <v>1.0986400000000001</v>
      </c>
      <c r="L18">
        <v>33.299999999997453</v>
      </c>
      <c r="M18">
        <v>39.600000000000364</v>
      </c>
      <c r="N18">
        <v>6.1999999999999993</v>
      </c>
      <c r="O18" s="394">
        <v>0.36388888888905058</v>
      </c>
    </row>
    <row r="19" spans="1:15">
      <c r="A19">
        <v>18</v>
      </c>
      <c r="B19" t="s">
        <v>98</v>
      </c>
      <c r="C19">
        <v>4</v>
      </c>
      <c r="D19">
        <v>0.01</v>
      </c>
      <c r="E19">
        <v>0.04</v>
      </c>
      <c r="F19" s="447">
        <v>43125.511111111111</v>
      </c>
      <c r="G19">
        <v>1.0951299999999999</v>
      </c>
      <c r="H19" s="447">
        <v>43125.624305555553</v>
      </c>
      <c r="I19">
        <v>1.0984400000000001</v>
      </c>
      <c r="J19" s="447">
        <v>43125.830555555556</v>
      </c>
      <c r="K19">
        <v>1.09449</v>
      </c>
      <c r="L19">
        <v>33.100000000002183</v>
      </c>
      <c r="M19">
        <v>39.500000000001819</v>
      </c>
      <c r="N19">
        <v>6.18</v>
      </c>
      <c r="O19" s="394">
        <v>0.31944444444525288</v>
      </c>
    </row>
    <row r="20" spans="1:15">
      <c r="A20">
        <v>19</v>
      </c>
      <c r="B20" t="s">
        <v>97</v>
      </c>
      <c r="C20">
        <v>4</v>
      </c>
      <c r="D20">
        <v>0.01</v>
      </c>
      <c r="E20">
        <v>0.04</v>
      </c>
      <c r="F20" s="447">
        <v>43125.666666666664</v>
      </c>
      <c r="G20">
        <v>1.0974699999999999</v>
      </c>
      <c r="H20" s="447">
        <v>43125.830555555556</v>
      </c>
      <c r="I20">
        <v>1.0941399999999999</v>
      </c>
      <c r="J20" s="447">
        <v>43125.972222222219</v>
      </c>
      <c r="K20">
        <v>1.0981099999999999</v>
      </c>
      <c r="L20">
        <v>33.299999999999272</v>
      </c>
      <c r="M20">
        <v>39.699999999998909</v>
      </c>
      <c r="N20">
        <v>6.1899999999999995</v>
      </c>
      <c r="O20" s="394">
        <v>0.30555555555474712</v>
      </c>
    </row>
    <row r="21" spans="1:15">
      <c r="A21">
        <v>20</v>
      </c>
      <c r="B21" t="s">
        <v>98</v>
      </c>
      <c r="C21">
        <v>8</v>
      </c>
      <c r="D21">
        <v>0.09</v>
      </c>
      <c r="E21">
        <v>0.23</v>
      </c>
      <c r="F21" s="447">
        <v>43125.834722222222</v>
      </c>
      <c r="G21">
        <v>1.09409</v>
      </c>
      <c r="H21" s="447">
        <v>43129.652777777781</v>
      </c>
      <c r="I21">
        <v>1.10554</v>
      </c>
      <c r="J21" s="447">
        <v>43131.020833333336</v>
      </c>
      <c r="K21">
        <v>1.0978899999999998</v>
      </c>
      <c r="L21">
        <v>114.5</v>
      </c>
      <c r="M21">
        <v>76.500000000001819</v>
      </c>
      <c r="N21">
        <v>54.339999999999996</v>
      </c>
      <c r="O21" s="394">
        <v>3.1861111111138598</v>
      </c>
    </row>
    <row r="22" spans="1:15">
      <c r="A22">
        <v>21</v>
      </c>
      <c r="B22" t="s">
        <v>97</v>
      </c>
      <c r="C22">
        <v>2</v>
      </c>
      <c r="D22">
        <v>0.01</v>
      </c>
      <c r="E22">
        <v>0.02</v>
      </c>
      <c r="F22" s="447">
        <v>43125.978472222225</v>
      </c>
      <c r="G22">
        <v>1.0980799999999999</v>
      </c>
      <c r="H22" s="447">
        <v>43126.015972222223</v>
      </c>
      <c r="I22">
        <v>1.0969599999999999</v>
      </c>
      <c r="J22" s="447">
        <v>43126.51458333333</v>
      </c>
      <c r="K22">
        <v>1.09954</v>
      </c>
      <c r="L22">
        <v>11.200000000000728</v>
      </c>
      <c r="M22">
        <v>25.800000000001091</v>
      </c>
      <c r="N22">
        <v>2.7</v>
      </c>
      <c r="O22" s="394">
        <v>0.53611111110512866</v>
      </c>
    </row>
    <row r="23" spans="1:1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43126.570833333331</v>
      </c>
      <c r="G23">
        <v>1.10111</v>
      </c>
      <c r="H23" s="447">
        <v>43126.570833333331</v>
      </c>
      <c r="I23">
        <v>1.10111</v>
      </c>
      <c r="J23" s="447">
        <v>43126.654861111114</v>
      </c>
      <c r="K23">
        <v>1.1032599999999999</v>
      </c>
      <c r="L23">
        <v>0</v>
      </c>
      <c r="M23">
        <v>21.499999999998181</v>
      </c>
      <c r="N23">
        <v>1.45</v>
      </c>
      <c r="O23" s="394">
        <v>8.4027777782466728E-2</v>
      </c>
    </row>
    <row r="24" spans="1:15">
      <c r="A24">
        <v>23</v>
      </c>
      <c r="B24" t="s">
        <v>97</v>
      </c>
      <c r="C24">
        <v>2</v>
      </c>
      <c r="D24">
        <v>0.01</v>
      </c>
      <c r="E24">
        <v>0.02</v>
      </c>
      <c r="F24" s="447">
        <v>43126.661805555559</v>
      </c>
      <c r="G24">
        <v>1.1027199999999999</v>
      </c>
      <c r="H24" s="447">
        <v>43126.913194444445</v>
      </c>
      <c r="I24">
        <v>1.10161</v>
      </c>
      <c r="J24" s="447">
        <v>43129.042361111111</v>
      </c>
      <c r="K24">
        <v>1.10419</v>
      </c>
      <c r="L24">
        <v>11.099999999998545</v>
      </c>
      <c r="M24">
        <v>25.799999999999272</v>
      </c>
      <c r="N24">
        <v>2.67</v>
      </c>
      <c r="O24" s="394">
        <v>0.38055555555183673</v>
      </c>
    </row>
    <row r="25" spans="1:15">
      <c r="A25">
        <v>24</v>
      </c>
      <c r="B25" t="s">
        <v>97</v>
      </c>
      <c r="C25">
        <v>2</v>
      </c>
      <c r="D25">
        <v>0.01</v>
      </c>
      <c r="E25">
        <v>0.02</v>
      </c>
      <c r="F25" s="447">
        <v>43129.059027777781</v>
      </c>
      <c r="G25">
        <v>1.1040000000000001</v>
      </c>
      <c r="H25" s="447">
        <v>43129.104166666664</v>
      </c>
      <c r="I25">
        <v>1.1028800000000001</v>
      </c>
      <c r="J25" s="447">
        <v>43129.649305555555</v>
      </c>
      <c r="K25">
        <v>1.10544</v>
      </c>
      <c r="L25">
        <v>11.200000000000728</v>
      </c>
      <c r="M25">
        <v>25.599999999998545</v>
      </c>
      <c r="N25">
        <v>2.69</v>
      </c>
      <c r="O25" s="394">
        <v>0.59027777777373558</v>
      </c>
    </row>
    <row r="26" spans="1:15">
      <c r="A26">
        <v>25</v>
      </c>
      <c r="B26" t="s">
        <v>97</v>
      </c>
      <c r="C26">
        <v>11</v>
      </c>
      <c r="D26">
        <v>0.56999999999999995</v>
      </c>
      <c r="E26">
        <v>1.2599999999999998</v>
      </c>
      <c r="F26" s="447">
        <v>43129.907638888886</v>
      </c>
      <c r="G26">
        <v>1.10503</v>
      </c>
      <c r="H26" s="447">
        <v>43137.168749999997</v>
      </c>
      <c r="I26">
        <v>1.0765100000000001</v>
      </c>
      <c r="J26" s="447">
        <v>43139.051388888889</v>
      </c>
      <c r="K26">
        <v>1.08558</v>
      </c>
      <c r="L26">
        <v>285.19999999999891</v>
      </c>
      <c r="M26">
        <v>90.699999999998909</v>
      </c>
      <c r="N26">
        <v>271.86</v>
      </c>
      <c r="O26" s="394">
        <v>7.1437500000029104</v>
      </c>
    </row>
    <row r="27" spans="1:15">
      <c r="A27">
        <v>26</v>
      </c>
      <c r="B27" t="s">
        <v>98</v>
      </c>
      <c r="C27">
        <v>1</v>
      </c>
      <c r="D27">
        <v>0.01</v>
      </c>
      <c r="E27">
        <v>0.01</v>
      </c>
      <c r="F27" s="447">
        <v>43131.061805555553</v>
      </c>
      <c r="G27">
        <v>1.0962400000000001</v>
      </c>
      <c r="H27" s="447">
        <v>43131.061805555553</v>
      </c>
      <c r="I27">
        <v>1.0962400000000001</v>
      </c>
      <c r="J27" s="447">
        <v>43131.125694444447</v>
      </c>
      <c r="K27">
        <v>1.0942099999999999</v>
      </c>
      <c r="L27">
        <v>0</v>
      </c>
      <c r="M27">
        <v>20.30000000000291</v>
      </c>
      <c r="N27">
        <v>1.37</v>
      </c>
      <c r="O27" s="394">
        <v>6.3888888893416151E-2</v>
      </c>
    </row>
    <row r="28" spans="1:15">
      <c r="A28">
        <v>27</v>
      </c>
      <c r="B28" t="s">
        <v>98</v>
      </c>
      <c r="C28">
        <v>2</v>
      </c>
      <c r="D28">
        <v>0.01</v>
      </c>
      <c r="E28">
        <v>0.02</v>
      </c>
      <c r="F28" s="447">
        <v>43131.128472222219</v>
      </c>
      <c r="G28">
        <v>1.0946</v>
      </c>
      <c r="H28" s="447">
        <v>43131.279166666667</v>
      </c>
      <c r="I28">
        <v>1.09571</v>
      </c>
      <c r="J28" s="447">
        <v>43131.572916666664</v>
      </c>
      <c r="K28">
        <v>1.0931</v>
      </c>
      <c r="L28">
        <v>11.100000000000364</v>
      </c>
      <c r="M28">
        <v>26.100000000000364</v>
      </c>
      <c r="N28">
        <v>2.7800000000000002</v>
      </c>
      <c r="O28" s="394">
        <v>0.44444444444525288</v>
      </c>
    </row>
    <row r="29" spans="1:15">
      <c r="A29">
        <v>28</v>
      </c>
      <c r="B29" t="s">
        <v>98</v>
      </c>
      <c r="C29">
        <v>2</v>
      </c>
      <c r="D29">
        <v>0.01</v>
      </c>
      <c r="E29">
        <v>0.02</v>
      </c>
      <c r="F29" s="447">
        <v>43131.587500000001</v>
      </c>
      <c r="G29">
        <v>1.09297</v>
      </c>
      <c r="H29" s="447">
        <v>43131.613194444442</v>
      </c>
      <c r="I29">
        <v>1.09409</v>
      </c>
      <c r="J29" s="447">
        <v>43132.022916666669</v>
      </c>
      <c r="K29">
        <v>1.0915299999999999</v>
      </c>
      <c r="L29">
        <v>11.199999999998909</v>
      </c>
      <c r="M29">
        <v>25.600000000000364</v>
      </c>
      <c r="N29">
        <v>2.5299999999999998</v>
      </c>
      <c r="O29" s="394">
        <v>0.43541666666715173</v>
      </c>
    </row>
    <row r="30" spans="1:15">
      <c r="A30">
        <v>29</v>
      </c>
      <c r="B30" t="s">
        <v>98</v>
      </c>
      <c r="C30">
        <v>2</v>
      </c>
      <c r="D30">
        <v>0.01</v>
      </c>
      <c r="E30">
        <v>0.02</v>
      </c>
      <c r="F30" s="447">
        <v>43132.027777777781</v>
      </c>
      <c r="G30">
        <v>1.09206</v>
      </c>
      <c r="H30" s="447">
        <v>43132.033333333333</v>
      </c>
      <c r="I30">
        <v>1.09317</v>
      </c>
      <c r="J30" s="447">
        <v>43132.262499999997</v>
      </c>
      <c r="K30">
        <v>1.0906199999999999</v>
      </c>
      <c r="L30">
        <v>11.099999999998545</v>
      </c>
      <c r="M30">
        <v>25.5</v>
      </c>
      <c r="N30">
        <v>2.69</v>
      </c>
      <c r="O30" s="394">
        <v>0.23472222221607808</v>
      </c>
    </row>
    <row r="31" spans="1:15">
      <c r="A31">
        <v>30</v>
      </c>
      <c r="B31" t="s">
        <v>98</v>
      </c>
      <c r="C31">
        <v>1</v>
      </c>
      <c r="D31">
        <v>0.01</v>
      </c>
      <c r="E31">
        <v>0.01</v>
      </c>
      <c r="F31" s="447">
        <v>43132.270833333336</v>
      </c>
      <c r="G31">
        <v>1.09097</v>
      </c>
      <c r="H31" s="447">
        <v>43132.270833333336</v>
      </c>
      <c r="I31">
        <v>1.09097</v>
      </c>
      <c r="J31" s="447">
        <v>43132.361805555556</v>
      </c>
      <c r="K31">
        <v>1.0889200000000001</v>
      </c>
      <c r="L31">
        <v>0</v>
      </c>
      <c r="M31">
        <v>20.5</v>
      </c>
      <c r="N31">
        <v>1.38</v>
      </c>
      <c r="O31" s="394">
        <v>9.0972222220443655E-2</v>
      </c>
    </row>
    <row r="32" spans="1:15">
      <c r="A32">
        <v>31</v>
      </c>
      <c r="B32" t="s">
        <v>98</v>
      </c>
      <c r="C32">
        <v>1</v>
      </c>
      <c r="D32">
        <v>0.01</v>
      </c>
      <c r="E32">
        <v>0.01</v>
      </c>
      <c r="F32" s="447">
        <v>43132.364583333336</v>
      </c>
      <c r="G32">
        <v>1.08924</v>
      </c>
      <c r="H32" s="447">
        <v>43132.364583333336</v>
      </c>
      <c r="I32">
        <v>1.08924</v>
      </c>
      <c r="J32" s="447">
        <v>43132.561805555553</v>
      </c>
      <c r="K32">
        <v>1.08724</v>
      </c>
      <c r="L32">
        <v>0</v>
      </c>
      <c r="M32">
        <v>20</v>
      </c>
      <c r="N32">
        <v>1.34</v>
      </c>
      <c r="O32" s="394">
        <v>0.19722222221753327</v>
      </c>
    </row>
    <row r="33" spans="1:15">
      <c r="A33">
        <v>32</v>
      </c>
      <c r="B33" t="s">
        <v>98</v>
      </c>
      <c r="C33">
        <v>1</v>
      </c>
      <c r="D33">
        <v>0.01</v>
      </c>
      <c r="E33">
        <v>0.01</v>
      </c>
      <c r="F33" s="447">
        <v>43132.57916666667</v>
      </c>
      <c r="G33">
        <v>1.0871500000000001</v>
      </c>
      <c r="H33" s="447">
        <v>43132.57916666667</v>
      </c>
      <c r="I33">
        <v>1.0871500000000001</v>
      </c>
      <c r="J33" s="447">
        <v>43132.681250000001</v>
      </c>
      <c r="K33">
        <v>1.0850900000000001</v>
      </c>
      <c r="L33">
        <v>0</v>
      </c>
      <c r="M33">
        <v>20.599999999998545</v>
      </c>
      <c r="N33">
        <v>1.38</v>
      </c>
      <c r="O33" s="394">
        <v>0.10208333333139308</v>
      </c>
    </row>
    <row r="34" spans="1:15">
      <c r="A34">
        <v>33</v>
      </c>
      <c r="B34" t="s">
        <v>98</v>
      </c>
      <c r="C34">
        <v>3</v>
      </c>
      <c r="D34">
        <v>0.01</v>
      </c>
      <c r="E34">
        <v>0.03</v>
      </c>
      <c r="F34" s="447">
        <v>43132.700694444444</v>
      </c>
      <c r="G34">
        <v>1.08568</v>
      </c>
      <c r="H34" s="447">
        <v>43132.839583333334</v>
      </c>
      <c r="I34">
        <v>1.08792</v>
      </c>
      <c r="J34" s="447">
        <v>43133.571527777778</v>
      </c>
      <c r="K34">
        <v>1.0847899999999999</v>
      </c>
      <c r="L34">
        <v>22.400000000001455</v>
      </c>
      <c r="M34">
        <v>31.300000000001091</v>
      </c>
      <c r="N34">
        <v>3.97</v>
      </c>
      <c r="O34" s="394">
        <v>0.87083333333430346</v>
      </c>
    </row>
    <row r="35" spans="1:15">
      <c r="A35">
        <v>34</v>
      </c>
      <c r="B35" t="s">
        <v>98</v>
      </c>
      <c r="C35">
        <v>3</v>
      </c>
      <c r="D35">
        <v>0.01</v>
      </c>
      <c r="E35">
        <v>0.03</v>
      </c>
      <c r="F35" s="447">
        <v>43133.57916666667</v>
      </c>
      <c r="G35">
        <v>1.08541</v>
      </c>
      <c r="H35" s="447">
        <v>43133.805555555555</v>
      </c>
      <c r="I35">
        <v>1.0876300000000001</v>
      </c>
      <c r="J35" s="447">
        <v>43133.915277777778</v>
      </c>
      <c r="K35">
        <v>1.0845199999999999</v>
      </c>
      <c r="L35">
        <v>22.200000000000728</v>
      </c>
      <c r="M35">
        <v>31.100000000002183</v>
      </c>
      <c r="N35">
        <v>4.0500000000000007</v>
      </c>
      <c r="O35" s="394">
        <v>0.33611111110803904</v>
      </c>
    </row>
    <row r="36" spans="1:15">
      <c r="A36">
        <v>35</v>
      </c>
      <c r="B36" t="s">
        <v>98</v>
      </c>
      <c r="C36">
        <v>3</v>
      </c>
      <c r="D36">
        <v>0.01</v>
      </c>
      <c r="E36">
        <v>0.03</v>
      </c>
      <c r="F36" s="447">
        <v>43135.925694444442</v>
      </c>
      <c r="G36">
        <v>1.0853200000000001</v>
      </c>
      <c r="H36" s="447">
        <v>43136.509722222225</v>
      </c>
      <c r="I36">
        <v>1.08755</v>
      </c>
      <c r="J36" s="447">
        <v>43136.837500000001</v>
      </c>
      <c r="K36">
        <v>1.0844200000000002</v>
      </c>
      <c r="L36">
        <v>22.299999999999272</v>
      </c>
      <c r="M36">
        <v>31.299999999999272</v>
      </c>
      <c r="N36">
        <v>4.05</v>
      </c>
      <c r="O36" s="394">
        <v>-8.819444444088731E-2</v>
      </c>
    </row>
    <row r="37" spans="1:15">
      <c r="A37">
        <v>36</v>
      </c>
      <c r="B37" t="s">
        <v>98</v>
      </c>
      <c r="C37">
        <v>1</v>
      </c>
      <c r="D37">
        <v>0.01</v>
      </c>
      <c r="E37">
        <v>0.01</v>
      </c>
      <c r="F37" s="447">
        <v>43136.843055555553</v>
      </c>
      <c r="G37">
        <v>1.0849599999999999</v>
      </c>
      <c r="H37" s="447">
        <v>43136.843055555553</v>
      </c>
      <c r="I37">
        <v>1.0849599999999999</v>
      </c>
      <c r="J37" s="447">
        <v>43136.927083333336</v>
      </c>
      <c r="K37">
        <v>1.0829599999999999</v>
      </c>
      <c r="L37">
        <v>0</v>
      </c>
      <c r="M37">
        <v>20</v>
      </c>
      <c r="N37">
        <v>1.35</v>
      </c>
      <c r="O37" s="394">
        <v>8.4027777782466728E-2</v>
      </c>
    </row>
    <row r="38" spans="1:15">
      <c r="A38">
        <v>37</v>
      </c>
      <c r="B38" t="s">
        <v>98</v>
      </c>
      <c r="C38">
        <v>2</v>
      </c>
      <c r="D38">
        <v>0.01</v>
      </c>
      <c r="E38">
        <v>0.02</v>
      </c>
      <c r="F38" s="447">
        <v>43136.970138888886</v>
      </c>
      <c r="G38">
        <v>1.08325</v>
      </c>
      <c r="H38" s="447">
        <v>43137.010416666664</v>
      </c>
      <c r="I38">
        <v>1.08436</v>
      </c>
      <c r="J38" s="447">
        <v>43137.020833333336</v>
      </c>
      <c r="K38">
        <v>1.08169</v>
      </c>
      <c r="L38">
        <v>11.100000000000364</v>
      </c>
      <c r="M38">
        <v>26.700000000000728</v>
      </c>
      <c r="N38">
        <v>2.83</v>
      </c>
      <c r="O38" s="394">
        <v>5.0694444449618459E-2</v>
      </c>
    </row>
    <row r="39" spans="1:15">
      <c r="A39">
        <v>38</v>
      </c>
      <c r="B39" t="s">
        <v>98</v>
      </c>
      <c r="C39">
        <v>3</v>
      </c>
      <c r="D39">
        <v>0.01</v>
      </c>
      <c r="E39">
        <v>0.03</v>
      </c>
      <c r="F39" s="447">
        <v>43137.027777777781</v>
      </c>
      <c r="G39">
        <v>1.08111</v>
      </c>
      <c r="H39" s="447">
        <v>43137.072222222225</v>
      </c>
      <c r="I39">
        <v>1.08335</v>
      </c>
      <c r="J39" s="447">
        <v>43137.147916666669</v>
      </c>
      <c r="K39">
        <v>1.08023</v>
      </c>
      <c r="L39">
        <v>22.399999999999636</v>
      </c>
      <c r="M39">
        <v>31.199999999998909</v>
      </c>
      <c r="N39">
        <v>4.04</v>
      </c>
      <c r="O39" s="394">
        <v>0.12013888888759539</v>
      </c>
    </row>
    <row r="40" spans="1:15">
      <c r="A40">
        <v>39</v>
      </c>
      <c r="B40" t="s">
        <v>98</v>
      </c>
      <c r="C40">
        <v>2</v>
      </c>
      <c r="D40">
        <v>0.01</v>
      </c>
      <c r="E40">
        <v>0.02</v>
      </c>
      <c r="F40" s="447">
        <v>43137.184027777781</v>
      </c>
      <c r="G40">
        <v>1.07744</v>
      </c>
      <c r="H40" s="447">
        <v>43137.294444444444</v>
      </c>
      <c r="I40">
        <v>1.07857</v>
      </c>
      <c r="J40" s="447">
        <v>43137.4</v>
      </c>
      <c r="K40">
        <v>1.0760000000000001</v>
      </c>
      <c r="L40">
        <v>11.300000000001091</v>
      </c>
      <c r="M40">
        <v>25.700000000000728</v>
      </c>
      <c r="N40">
        <v>2.7</v>
      </c>
      <c r="O40" s="394">
        <v>0.21597222222044365</v>
      </c>
    </row>
    <row r="41" spans="1:15">
      <c r="A41">
        <v>40</v>
      </c>
      <c r="B41" t="s">
        <v>98</v>
      </c>
      <c r="C41">
        <v>2</v>
      </c>
      <c r="D41">
        <v>0.01</v>
      </c>
      <c r="E41">
        <v>0.02</v>
      </c>
      <c r="F41" s="447">
        <v>43137.425000000003</v>
      </c>
      <c r="G41">
        <v>1.07724</v>
      </c>
      <c r="H41" s="447">
        <v>43137.513888888891</v>
      </c>
      <c r="I41">
        <v>1.0783400000000001</v>
      </c>
      <c r="J41" s="447">
        <v>43137.57708333333</v>
      </c>
      <c r="K41">
        <v>1.0758000000000001</v>
      </c>
      <c r="L41">
        <v>11.000000000001819</v>
      </c>
      <c r="M41">
        <v>25.400000000001455</v>
      </c>
      <c r="N41">
        <v>2.69</v>
      </c>
      <c r="O41" s="394">
        <v>0.1520833333270275</v>
      </c>
    </row>
    <row r="42" spans="1:15">
      <c r="A42">
        <v>41</v>
      </c>
      <c r="B42" t="s">
        <v>98</v>
      </c>
      <c r="C42">
        <v>4</v>
      </c>
      <c r="D42">
        <v>0.01</v>
      </c>
      <c r="E42">
        <v>0.04</v>
      </c>
      <c r="F42" s="447">
        <v>43137.588194444441</v>
      </c>
      <c r="G42">
        <v>1.0773999999999999</v>
      </c>
      <c r="H42" s="447">
        <v>43137.857638888891</v>
      </c>
      <c r="I42">
        <v>1.0807599999999999</v>
      </c>
      <c r="J42" s="447">
        <v>43137.90625</v>
      </c>
      <c r="K42">
        <v>1.0767800000000001</v>
      </c>
      <c r="L42">
        <v>33.599999999998545</v>
      </c>
      <c r="M42">
        <v>39.799999999997453</v>
      </c>
      <c r="N42">
        <v>6.1999999999999993</v>
      </c>
      <c r="O42" s="394">
        <v>0.31805555555911269</v>
      </c>
    </row>
    <row r="43" spans="1:15">
      <c r="A43">
        <v>42</v>
      </c>
      <c r="B43" t="s">
        <v>98</v>
      </c>
      <c r="C43">
        <v>2</v>
      </c>
      <c r="D43">
        <v>0.01</v>
      </c>
      <c r="E43">
        <v>0.02</v>
      </c>
      <c r="F43" s="447">
        <v>43137.918749999997</v>
      </c>
      <c r="G43">
        <v>1.0774900000000001</v>
      </c>
      <c r="H43" s="447">
        <v>43138.086111111108</v>
      </c>
      <c r="I43">
        <v>1.0786</v>
      </c>
      <c r="J43" s="447">
        <v>43138.274305555555</v>
      </c>
      <c r="K43">
        <v>1.07603</v>
      </c>
      <c r="L43">
        <v>11.099999999998545</v>
      </c>
      <c r="M43">
        <v>25.699999999998909</v>
      </c>
      <c r="N43">
        <v>2.6799999999999997</v>
      </c>
      <c r="O43" s="394">
        <v>0.3555555555576575</v>
      </c>
    </row>
    <row r="44" spans="1:15">
      <c r="A44">
        <v>43</v>
      </c>
      <c r="B44" t="s">
        <v>98</v>
      </c>
      <c r="C44">
        <v>1</v>
      </c>
      <c r="D44">
        <v>0.01</v>
      </c>
      <c r="E44">
        <v>0.01</v>
      </c>
      <c r="F44" s="447">
        <v>43138.277777777781</v>
      </c>
      <c r="G44">
        <v>1.0769599999999999</v>
      </c>
      <c r="H44" s="447">
        <v>43138.277777777781</v>
      </c>
      <c r="I44">
        <v>1.0769599999999999</v>
      </c>
      <c r="J44" s="447">
        <v>43138.433333333334</v>
      </c>
      <c r="K44">
        <v>1.07494</v>
      </c>
      <c r="L44">
        <v>0</v>
      </c>
      <c r="M44">
        <v>20.199999999998909</v>
      </c>
      <c r="N44">
        <v>1.36</v>
      </c>
      <c r="O44" s="394">
        <v>0.15555555555329192</v>
      </c>
    </row>
    <row r="45" spans="1:15">
      <c r="A45">
        <v>44</v>
      </c>
      <c r="B45" t="s">
        <v>98</v>
      </c>
      <c r="C45">
        <v>7</v>
      </c>
      <c r="D45">
        <v>0.05</v>
      </c>
      <c r="E45">
        <v>0.14000000000000001</v>
      </c>
      <c r="F45" s="447">
        <v>43138.436805555553</v>
      </c>
      <c r="G45">
        <v>1.0754300000000001</v>
      </c>
      <c r="H45" s="447">
        <v>43139.015277777777</v>
      </c>
      <c r="I45">
        <v>1.08491</v>
      </c>
      <c r="J45" s="447">
        <v>43139.747916666667</v>
      </c>
      <c r="K45">
        <v>1.0788399999999998</v>
      </c>
      <c r="L45">
        <v>94.799999999999272</v>
      </c>
      <c r="M45">
        <v>60.700000000002547</v>
      </c>
      <c r="N45">
        <v>30.169999999999998</v>
      </c>
      <c r="O45" s="394">
        <v>1.3111111111138598</v>
      </c>
    </row>
    <row r="46" spans="1:1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43139.12222222222</v>
      </c>
      <c r="G46">
        <v>1.0867500000000001</v>
      </c>
      <c r="H46" s="447">
        <v>43139.12222222222</v>
      </c>
      <c r="I46">
        <v>1.0867500000000001</v>
      </c>
      <c r="J46" s="447">
        <v>43139.28402777778</v>
      </c>
      <c r="K46">
        <v>1.0887199999999999</v>
      </c>
      <c r="L46">
        <v>0</v>
      </c>
      <c r="M46">
        <v>19.69999999999709</v>
      </c>
      <c r="N46">
        <v>1.33</v>
      </c>
      <c r="O46" s="394">
        <v>0.16180555555911269</v>
      </c>
    </row>
    <row r="47" spans="1:15">
      <c r="A47">
        <v>46</v>
      </c>
      <c r="B47" t="s">
        <v>97</v>
      </c>
      <c r="C47">
        <v>10</v>
      </c>
      <c r="D47">
        <v>0.3</v>
      </c>
      <c r="E47">
        <v>0.69</v>
      </c>
      <c r="F47" s="447">
        <v>43139.288888888892</v>
      </c>
      <c r="G47">
        <v>1.08856</v>
      </c>
      <c r="H47" s="447">
        <v>43152.548611111109</v>
      </c>
      <c r="I47">
        <v>1.0679000000000001</v>
      </c>
      <c r="J47" s="447">
        <v>43158.00277777778</v>
      </c>
      <c r="K47">
        <v>1.0771599999999999</v>
      </c>
      <c r="L47">
        <v>206.60000000000036</v>
      </c>
      <c r="M47">
        <v>92.599999999998545</v>
      </c>
      <c r="N47">
        <v>151.19</v>
      </c>
      <c r="O47" s="394">
        <v>12.713888888887595</v>
      </c>
    </row>
    <row r="48" spans="1:15">
      <c r="A48">
        <v>47</v>
      </c>
      <c r="B48" t="s">
        <v>98</v>
      </c>
      <c r="C48">
        <v>1</v>
      </c>
      <c r="D48">
        <v>0.01</v>
      </c>
      <c r="E48">
        <v>0.01</v>
      </c>
      <c r="F48" s="447">
        <v>43139.756944444445</v>
      </c>
      <c r="G48">
        <v>1.07911</v>
      </c>
      <c r="H48" s="447">
        <v>43139.756944444445</v>
      </c>
      <c r="I48">
        <v>1.07911</v>
      </c>
      <c r="J48" s="447">
        <v>43139.847916666666</v>
      </c>
      <c r="K48">
        <v>1.07708</v>
      </c>
      <c r="L48">
        <v>0</v>
      </c>
      <c r="M48">
        <v>20.299999999999272</v>
      </c>
      <c r="N48">
        <v>1.36</v>
      </c>
      <c r="O48" s="394">
        <v>9.0972222220443655E-2</v>
      </c>
    </row>
    <row r="49" spans="1:15">
      <c r="A49">
        <v>48</v>
      </c>
      <c r="B49" t="s">
        <v>98</v>
      </c>
      <c r="C49">
        <v>4</v>
      </c>
      <c r="D49">
        <v>0.01</v>
      </c>
      <c r="E49">
        <v>0.04</v>
      </c>
      <c r="F49" s="447">
        <v>43139.857638888891</v>
      </c>
      <c r="G49">
        <v>1.0765100000000001</v>
      </c>
      <c r="H49" s="447">
        <v>43140.37222222222</v>
      </c>
      <c r="I49">
        <v>1.0799000000000001</v>
      </c>
      <c r="J49" s="447">
        <v>43140.713194444441</v>
      </c>
      <c r="K49">
        <v>1.0759000000000001</v>
      </c>
      <c r="L49">
        <v>33.899999999999636</v>
      </c>
      <c r="M49">
        <v>40</v>
      </c>
      <c r="N49">
        <v>6.19</v>
      </c>
      <c r="O49" s="394">
        <v>0.85555555555038154</v>
      </c>
    </row>
    <row r="50" spans="1:15">
      <c r="A50">
        <v>49</v>
      </c>
      <c r="B50" t="s">
        <v>98</v>
      </c>
      <c r="C50">
        <v>7</v>
      </c>
      <c r="D50">
        <v>0.05</v>
      </c>
      <c r="E50">
        <v>0.14000000000000001</v>
      </c>
      <c r="F50" s="447">
        <v>43140.723611111112</v>
      </c>
      <c r="G50">
        <v>1.07606</v>
      </c>
      <c r="H50" s="447">
        <v>43144.037499999999</v>
      </c>
      <c r="I50">
        <v>1.08335</v>
      </c>
      <c r="J50" s="447">
        <v>43144.353472222225</v>
      </c>
      <c r="K50">
        <v>1.07799</v>
      </c>
      <c r="L50">
        <v>72.899999999999636</v>
      </c>
      <c r="M50">
        <v>53.600000000000364</v>
      </c>
      <c r="N50">
        <v>30.159999999999997</v>
      </c>
      <c r="O50" s="394">
        <v>1.6298611111124046</v>
      </c>
    </row>
    <row r="51" spans="1:15">
      <c r="A51">
        <v>50</v>
      </c>
      <c r="B51" t="s">
        <v>98</v>
      </c>
      <c r="C51">
        <v>3</v>
      </c>
      <c r="D51">
        <v>0.01</v>
      </c>
      <c r="E51">
        <v>0.03</v>
      </c>
      <c r="F51" s="447">
        <v>43144.357638888891</v>
      </c>
      <c r="G51">
        <v>1.0777300000000001</v>
      </c>
      <c r="H51" s="447">
        <v>43144.840277777781</v>
      </c>
      <c r="I51">
        <v>1.0799700000000001</v>
      </c>
      <c r="J51" s="447">
        <v>43145.084722222222</v>
      </c>
      <c r="K51">
        <v>1.0768200000000001</v>
      </c>
      <c r="L51">
        <v>22.399999999999636</v>
      </c>
      <c r="M51">
        <v>31.5</v>
      </c>
      <c r="N51">
        <v>4.0199999999999996</v>
      </c>
      <c r="O51" s="394">
        <v>0.72708333333139308</v>
      </c>
    </row>
    <row r="52" spans="1:15">
      <c r="A52">
        <v>51</v>
      </c>
      <c r="B52" t="s">
        <v>98</v>
      </c>
      <c r="C52">
        <v>2</v>
      </c>
      <c r="D52">
        <v>0.01</v>
      </c>
      <c r="E52">
        <v>0.02</v>
      </c>
      <c r="F52" s="447">
        <v>43145.148611111108</v>
      </c>
      <c r="G52">
        <v>1.07663</v>
      </c>
      <c r="H52" s="447">
        <v>43145.242361111108</v>
      </c>
      <c r="I52">
        <v>1.0777300000000001</v>
      </c>
      <c r="J52" s="447">
        <v>43145.511111111111</v>
      </c>
      <c r="K52">
        <v>1.0751900000000001</v>
      </c>
      <c r="L52">
        <v>11.000000000001819</v>
      </c>
      <c r="M52">
        <v>25.399999999999636</v>
      </c>
      <c r="N52">
        <v>2.6799999999999997</v>
      </c>
      <c r="O52" s="394">
        <v>0.36250000000291038</v>
      </c>
    </row>
    <row r="53" spans="1:1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43145.565972222219</v>
      </c>
      <c r="G53">
        <v>1.0748200000000001</v>
      </c>
      <c r="H53" s="447">
        <v>43145.565972222219</v>
      </c>
      <c r="I53">
        <v>1.0748200000000001</v>
      </c>
      <c r="J53" s="447">
        <v>43145.571527777778</v>
      </c>
      <c r="K53">
        <v>1.0728599999999999</v>
      </c>
      <c r="L53">
        <v>0</v>
      </c>
      <c r="M53">
        <v>19.600000000002183</v>
      </c>
      <c r="N53">
        <v>1.32</v>
      </c>
      <c r="O53" s="394">
        <v>5.5555555591126904E-3</v>
      </c>
    </row>
    <row r="54" spans="1:15">
      <c r="A54">
        <v>53</v>
      </c>
      <c r="B54" t="s">
        <v>98</v>
      </c>
      <c r="C54">
        <v>3</v>
      </c>
      <c r="D54">
        <v>0.01</v>
      </c>
      <c r="E54">
        <v>0.03</v>
      </c>
      <c r="F54" s="447">
        <v>43145.574305555558</v>
      </c>
      <c r="G54">
        <v>1.0732699999999999</v>
      </c>
      <c r="H54" s="447">
        <v>43145.84375</v>
      </c>
      <c r="I54">
        <v>1.07548</v>
      </c>
      <c r="J54" s="447">
        <v>43146.020833333336</v>
      </c>
      <c r="K54">
        <v>1.0722600000000002</v>
      </c>
      <c r="L54">
        <v>22.100000000000364</v>
      </c>
      <c r="M54">
        <v>32.19999999999709</v>
      </c>
      <c r="N54">
        <v>4.0299999999999994</v>
      </c>
      <c r="O54" s="394">
        <v>0.44652777777810115</v>
      </c>
    </row>
    <row r="55" spans="1:15">
      <c r="A55">
        <v>54</v>
      </c>
      <c r="B55" t="s">
        <v>98</v>
      </c>
      <c r="C55">
        <v>3</v>
      </c>
      <c r="D55">
        <v>0.01</v>
      </c>
      <c r="E55">
        <v>0.03</v>
      </c>
      <c r="F55" s="447">
        <v>43146.029166666667</v>
      </c>
      <c r="G55">
        <v>1.07375</v>
      </c>
      <c r="H55" s="447">
        <v>43146.15</v>
      </c>
      <c r="I55">
        <v>1.0759799999999999</v>
      </c>
      <c r="J55" s="447">
        <v>43146.51458333333</v>
      </c>
      <c r="K55">
        <v>1.0728700000000002</v>
      </c>
      <c r="L55">
        <v>22.299999999999272</v>
      </c>
      <c r="M55">
        <v>31.099999999996726</v>
      </c>
      <c r="N55">
        <v>4.04</v>
      </c>
      <c r="O55" s="394">
        <v>0.48541666666278616</v>
      </c>
    </row>
    <row r="56" spans="1:1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43146.521527777775</v>
      </c>
      <c r="G56">
        <v>1.0734600000000001</v>
      </c>
      <c r="H56" s="447">
        <v>43146.521527777775</v>
      </c>
      <c r="I56">
        <v>1.0734600000000001</v>
      </c>
      <c r="J56" s="447">
        <v>43146.661805555559</v>
      </c>
      <c r="K56">
        <v>1.0714300000000001</v>
      </c>
      <c r="L56">
        <v>0</v>
      </c>
      <c r="M56">
        <v>20.299999999999272</v>
      </c>
      <c r="N56">
        <v>1.37</v>
      </c>
      <c r="O56" s="394">
        <v>0.14027777778392192</v>
      </c>
    </row>
    <row r="57" spans="1:15">
      <c r="A57">
        <v>56</v>
      </c>
      <c r="B57" t="s">
        <v>98</v>
      </c>
      <c r="C57">
        <v>4</v>
      </c>
      <c r="D57">
        <v>0.01</v>
      </c>
      <c r="E57">
        <v>0.04</v>
      </c>
      <c r="F57" s="447">
        <v>43146.835416666669</v>
      </c>
      <c r="G57">
        <v>1.07141</v>
      </c>
      <c r="H57" s="447">
        <v>43147.338194444441</v>
      </c>
      <c r="I57">
        <v>1.0747599999999999</v>
      </c>
      <c r="J57" s="447">
        <v>43147.626388888886</v>
      </c>
      <c r="K57">
        <v>1.0707500000000001</v>
      </c>
      <c r="L57">
        <v>33.499999999998181</v>
      </c>
      <c r="M57">
        <v>40.099999999998545</v>
      </c>
      <c r="N57">
        <v>6.1899999999999995</v>
      </c>
      <c r="O57" s="394">
        <v>0.79097222221753327</v>
      </c>
    </row>
    <row r="58" spans="1:15">
      <c r="A58">
        <v>57</v>
      </c>
      <c r="B58" t="s">
        <v>98</v>
      </c>
      <c r="C58">
        <v>6</v>
      </c>
      <c r="D58">
        <v>0.03</v>
      </c>
      <c r="E58">
        <v>0.09</v>
      </c>
      <c r="F58" s="447">
        <v>43147.638194444444</v>
      </c>
      <c r="G58">
        <v>1.0713299999999999</v>
      </c>
      <c r="H58" s="447">
        <v>43151.193055555559</v>
      </c>
      <c r="I58">
        <v>1.0769299999999999</v>
      </c>
      <c r="J58" s="447">
        <v>43151.450694444444</v>
      </c>
      <c r="K58">
        <v>1.0720100000000001</v>
      </c>
      <c r="L58">
        <v>56</v>
      </c>
      <c r="M58">
        <v>49.19999999999709</v>
      </c>
      <c r="N58">
        <v>17.59</v>
      </c>
      <c r="O58" s="394">
        <v>1.8125</v>
      </c>
    </row>
    <row r="59" spans="1:15">
      <c r="A59">
        <v>58</v>
      </c>
      <c r="B59" t="s">
        <v>98</v>
      </c>
      <c r="C59">
        <v>3</v>
      </c>
      <c r="D59">
        <v>0.01</v>
      </c>
      <c r="E59">
        <v>0.03</v>
      </c>
      <c r="F59" s="447">
        <v>43151.556944444441</v>
      </c>
      <c r="G59">
        <v>1.07277</v>
      </c>
      <c r="H59" s="447">
        <v>43152.022916666669</v>
      </c>
      <c r="I59">
        <v>1.07501</v>
      </c>
      <c r="J59" s="447">
        <v>43152.069444444445</v>
      </c>
      <c r="K59">
        <v>1.0718700000000003</v>
      </c>
      <c r="L59">
        <v>22.399999999999636</v>
      </c>
      <c r="M59">
        <v>31.399999999997817</v>
      </c>
      <c r="N59">
        <v>4.04</v>
      </c>
      <c r="O59" s="394">
        <v>0.51250000000436557</v>
      </c>
    </row>
    <row r="60" spans="1:15">
      <c r="A60">
        <v>59</v>
      </c>
      <c r="B60" t="s">
        <v>98</v>
      </c>
      <c r="C60">
        <v>1</v>
      </c>
      <c r="D60">
        <v>0.01</v>
      </c>
      <c r="E60">
        <v>0.01</v>
      </c>
      <c r="F60" s="447">
        <v>43152.074999999997</v>
      </c>
      <c r="G60">
        <v>1.0720400000000001</v>
      </c>
      <c r="H60" s="447">
        <v>43152.074999999997</v>
      </c>
      <c r="I60">
        <v>1.0720400000000001</v>
      </c>
      <c r="J60" s="447">
        <v>43152.299305555556</v>
      </c>
      <c r="K60">
        <v>1.07002</v>
      </c>
      <c r="L60">
        <v>0</v>
      </c>
      <c r="M60">
        <v>20.200000000002547</v>
      </c>
      <c r="N60">
        <v>1.36</v>
      </c>
      <c r="O60" s="394">
        <v>0.22430555555911269</v>
      </c>
    </row>
    <row r="61" spans="1:15">
      <c r="A61">
        <v>60</v>
      </c>
      <c r="B61" t="s">
        <v>98</v>
      </c>
      <c r="C61">
        <v>1</v>
      </c>
      <c r="D61">
        <v>0.01</v>
      </c>
      <c r="E61">
        <v>0.01</v>
      </c>
      <c r="F61" s="447">
        <v>43152.308333333334</v>
      </c>
      <c r="G61">
        <v>1.07046</v>
      </c>
      <c r="H61" s="447">
        <v>43152.308333333334</v>
      </c>
      <c r="I61">
        <v>1.07046</v>
      </c>
      <c r="J61" s="447">
        <v>43152.320138888892</v>
      </c>
      <c r="K61">
        <v>1.06854</v>
      </c>
      <c r="L61">
        <v>0</v>
      </c>
      <c r="M61">
        <v>19.200000000000728</v>
      </c>
      <c r="N61">
        <v>1.3</v>
      </c>
      <c r="O61" s="394">
        <v>1.1805555557657499E-2</v>
      </c>
    </row>
    <row r="62" spans="1:15">
      <c r="A62">
        <v>61</v>
      </c>
      <c r="B62" t="s">
        <v>98</v>
      </c>
      <c r="C62">
        <v>1</v>
      </c>
      <c r="D62">
        <v>0.01</v>
      </c>
      <c r="E62">
        <v>0.01</v>
      </c>
      <c r="F62" s="447">
        <v>43152.34097222222</v>
      </c>
      <c r="G62">
        <v>1.06931</v>
      </c>
      <c r="H62" s="447">
        <v>43152.34097222222</v>
      </c>
      <c r="I62">
        <v>1.06931</v>
      </c>
      <c r="J62" s="447">
        <v>43152.680555555555</v>
      </c>
      <c r="K62">
        <v>1.06731</v>
      </c>
      <c r="L62">
        <v>0</v>
      </c>
      <c r="M62">
        <v>20</v>
      </c>
      <c r="N62">
        <v>1.35</v>
      </c>
      <c r="O62" s="394">
        <v>0.33958333333430346</v>
      </c>
    </row>
    <row r="63" spans="1:15">
      <c r="A63">
        <v>62</v>
      </c>
      <c r="B63" t="s">
        <v>98</v>
      </c>
      <c r="C63">
        <v>8</v>
      </c>
      <c r="D63">
        <v>0.09</v>
      </c>
      <c r="E63">
        <v>0.23</v>
      </c>
      <c r="F63" s="447">
        <v>43152.801388888889</v>
      </c>
      <c r="G63">
        <v>1.06734</v>
      </c>
      <c r="H63" s="447">
        <v>43159.006249999999</v>
      </c>
      <c r="I63">
        <v>1.07874</v>
      </c>
      <c r="J63" s="447">
        <v>43160.384722222225</v>
      </c>
      <c r="K63">
        <v>1.07101</v>
      </c>
      <c r="L63">
        <v>114</v>
      </c>
      <c r="M63">
        <v>77.299999999999272</v>
      </c>
      <c r="N63">
        <v>54.230000000000004</v>
      </c>
      <c r="O63" s="394">
        <v>5.5833333333357587</v>
      </c>
    </row>
    <row r="64" spans="1:15">
      <c r="A64">
        <v>63</v>
      </c>
      <c r="B64" t="s">
        <v>97</v>
      </c>
      <c r="C64">
        <v>2</v>
      </c>
      <c r="D64">
        <v>0.01</v>
      </c>
      <c r="E64">
        <v>0.02</v>
      </c>
      <c r="F64" s="447">
        <v>43158.036805555559</v>
      </c>
      <c r="G64">
        <v>1.0780400000000001</v>
      </c>
      <c r="H64" s="447">
        <v>43158.051388888889</v>
      </c>
      <c r="I64">
        <v>1.0769200000000001</v>
      </c>
      <c r="J64" s="447">
        <v>43159.357638888891</v>
      </c>
      <c r="K64">
        <v>1.07952</v>
      </c>
      <c r="L64">
        <v>11.200000000000728</v>
      </c>
      <c r="M64">
        <v>26</v>
      </c>
      <c r="N64">
        <v>2.69</v>
      </c>
      <c r="O64" s="394">
        <v>1.3208333333313931</v>
      </c>
    </row>
    <row r="65" spans="1:15">
      <c r="A65">
        <v>64</v>
      </c>
      <c r="B65" t="s">
        <v>97</v>
      </c>
      <c r="C65">
        <v>8</v>
      </c>
      <c r="D65">
        <v>0.09</v>
      </c>
      <c r="E65">
        <v>0.23</v>
      </c>
      <c r="F65" s="447">
        <v>43159.45</v>
      </c>
      <c r="G65">
        <v>1.0813999999999999</v>
      </c>
      <c r="H65" s="447">
        <v>43160.628472222219</v>
      </c>
      <c r="I65">
        <v>1.06999</v>
      </c>
      <c r="J65" s="447">
        <v>43171.554861111108</v>
      </c>
      <c r="K65">
        <v>1.0780000000000001</v>
      </c>
      <c r="L65">
        <v>114.10000000000036</v>
      </c>
      <c r="M65">
        <v>80.100000000000364</v>
      </c>
      <c r="N65">
        <v>54.32</v>
      </c>
      <c r="O65" s="394">
        <v>8.1048611111109494</v>
      </c>
    </row>
    <row r="66" spans="1:15">
      <c r="A66">
        <v>65</v>
      </c>
      <c r="B66" t="s">
        <v>98</v>
      </c>
      <c r="C66">
        <v>2</v>
      </c>
      <c r="D66">
        <v>0.01</v>
      </c>
      <c r="E66">
        <v>0.02</v>
      </c>
      <c r="F66" s="447">
        <v>43160.417361111111</v>
      </c>
      <c r="G66">
        <v>1.07124</v>
      </c>
      <c r="H66" s="447">
        <v>43160.595833333333</v>
      </c>
      <c r="I66">
        <v>1.07236</v>
      </c>
      <c r="J66" s="447">
        <v>43160.631944444445</v>
      </c>
      <c r="K66">
        <v>1.0697099999999999</v>
      </c>
      <c r="L66">
        <v>11.200000000000728</v>
      </c>
      <c r="M66">
        <v>26.500000000001819</v>
      </c>
      <c r="N66">
        <v>2.81</v>
      </c>
      <c r="O66" s="394">
        <v>0.21458333333430346</v>
      </c>
    </row>
    <row r="67" spans="1:15">
      <c r="A67">
        <v>66</v>
      </c>
      <c r="B67" t="s">
        <v>98</v>
      </c>
      <c r="C67">
        <v>2</v>
      </c>
      <c r="D67">
        <v>0.01</v>
      </c>
      <c r="E67">
        <v>0.02</v>
      </c>
      <c r="F67" s="447">
        <v>43160.636111111111</v>
      </c>
      <c r="G67">
        <v>1.0701000000000001</v>
      </c>
      <c r="H67" s="447">
        <v>43160.649305555555</v>
      </c>
      <c r="I67">
        <v>1.07121</v>
      </c>
      <c r="J67" s="447">
        <v>43160.919444444444</v>
      </c>
      <c r="K67">
        <v>1.06891</v>
      </c>
      <c r="L67">
        <v>11.100000000000364</v>
      </c>
      <c r="M67">
        <v>23</v>
      </c>
      <c r="N67">
        <v>2.35</v>
      </c>
      <c r="O67" s="394">
        <v>0.28333333333284827</v>
      </c>
    </row>
    <row r="68" spans="1:15">
      <c r="A68">
        <v>67</v>
      </c>
      <c r="B68" t="s">
        <v>98</v>
      </c>
      <c r="C68">
        <v>1</v>
      </c>
      <c r="D68">
        <v>0.01</v>
      </c>
      <c r="E68">
        <v>0.01</v>
      </c>
      <c r="F68" s="447">
        <v>43160.921527777777</v>
      </c>
      <c r="G68">
        <v>1.0692600000000001</v>
      </c>
      <c r="H68" s="447">
        <v>43160.921527777777</v>
      </c>
      <c r="I68">
        <v>1.0692600000000001</v>
      </c>
      <c r="J68" s="447">
        <v>43161.082638888889</v>
      </c>
      <c r="K68">
        <v>1.06721</v>
      </c>
      <c r="L68">
        <v>0</v>
      </c>
      <c r="M68">
        <v>20.5</v>
      </c>
      <c r="N68">
        <v>1.35</v>
      </c>
      <c r="O68" s="394">
        <v>0.16111111111240461</v>
      </c>
    </row>
    <row r="69" spans="1:15">
      <c r="A69">
        <v>68</v>
      </c>
      <c r="B69" t="s">
        <v>98</v>
      </c>
      <c r="C69">
        <v>7</v>
      </c>
      <c r="D69">
        <v>0.05</v>
      </c>
      <c r="E69">
        <v>0.14000000000000001</v>
      </c>
      <c r="F69" s="447">
        <v>43161.106944444444</v>
      </c>
      <c r="G69">
        <v>1.0676399999999999</v>
      </c>
      <c r="H69" s="447">
        <v>43164.361111111109</v>
      </c>
      <c r="I69">
        <v>1.0744199999999999</v>
      </c>
      <c r="J69" s="447">
        <v>43165.961805555555</v>
      </c>
      <c r="K69">
        <v>1.06914</v>
      </c>
      <c r="L69">
        <v>67.799999999999272</v>
      </c>
      <c r="M69">
        <v>52.799999999999272</v>
      </c>
      <c r="N69">
        <v>30.17</v>
      </c>
      <c r="O69" s="394">
        <v>2.8548611111109494</v>
      </c>
    </row>
    <row r="70" spans="1:15">
      <c r="A70">
        <v>69</v>
      </c>
      <c r="B70" t="s">
        <v>98</v>
      </c>
      <c r="C70">
        <v>1</v>
      </c>
      <c r="D70">
        <v>0.01</v>
      </c>
      <c r="E70">
        <v>0.01</v>
      </c>
      <c r="F70" s="447">
        <v>43165.994444444441</v>
      </c>
      <c r="G70">
        <v>1.0687500000000001</v>
      </c>
      <c r="H70" s="447">
        <v>43165.994444444441</v>
      </c>
      <c r="I70">
        <v>1.0687500000000001</v>
      </c>
      <c r="J70" s="447">
        <v>43166.020833333336</v>
      </c>
      <c r="K70">
        <v>1.06671</v>
      </c>
      <c r="L70">
        <v>0</v>
      </c>
      <c r="M70">
        <v>20.399999999999636</v>
      </c>
      <c r="N70">
        <v>1.34</v>
      </c>
      <c r="O70" s="394">
        <v>2.6388888894871343E-2</v>
      </c>
    </row>
    <row r="71" spans="1:15">
      <c r="A71">
        <v>70</v>
      </c>
      <c r="B71" t="s">
        <v>98</v>
      </c>
      <c r="C71">
        <v>8</v>
      </c>
      <c r="D71">
        <v>0.09</v>
      </c>
      <c r="E71">
        <v>0.23</v>
      </c>
      <c r="F71" s="447">
        <v>43166.027777777781</v>
      </c>
      <c r="G71">
        <v>1.06839</v>
      </c>
      <c r="H71" s="447">
        <v>43171.731249999997</v>
      </c>
      <c r="I71">
        <v>1.0798700000000001</v>
      </c>
      <c r="J71" s="447">
        <v>43172.785416666666</v>
      </c>
      <c r="K71">
        <v>1.0721499999999999</v>
      </c>
      <c r="L71">
        <v>114.80000000000109</v>
      </c>
      <c r="M71">
        <v>77.200000000000728</v>
      </c>
      <c r="N71">
        <v>54.34</v>
      </c>
      <c r="O71" s="394">
        <v>4.757638888884685</v>
      </c>
    </row>
    <row r="72" spans="1:15">
      <c r="A72">
        <v>71</v>
      </c>
      <c r="B72" t="s">
        <v>97</v>
      </c>
      <c r="C72">
        <v>7</v>
      </c>
      <c r="D72">
        <v>0.05</v>
      </c>
      <c r="E72">
        <v>0.14000000000000001</v>
      </c>
      <c r="F72" s="447">
        <v>43171.620138888888</v>
      </c>
      <c r="G72">
        <v>1.07823</v>
      </c>
      <c r="H72" s="447">
        <v>43172.829861111109</v>
      </c>
      <c r="I72">
        <v>1.07158</v>
      </c>
      <c r="J72" s="447">
        <v>43173.421527777777</v>
      </c>
      <c r="K72">
        <v>1.07681</v>
      </c>
      <c r="L72">
        <v>66.500000000001819</v>
      </c>
      <c r="M72">
        <v>52.300000000001091</v>
      </c>
      <c r="N72">
        <v>30.21</v>
      </c>
      <c r="O72" s="394">
        <v>1.8013888888890506</v>
      </c>
    </row>
    <row r="73" spans="1:15">
      <c r="A73">
        <v>72</v>
      </c>
      <c r="B73" t="s">
        <v>98</v>
      </c>
      <c r="C73">
        <v>6</v>
      </c>
      <c r="D73">
        <v>0.03</v>
      </c>
      <c r="E73">
        <v>0.09</v>
      </c>
      <c r="F73" s="447">
        <v>43172.918055555558</v>
      </c>
      <c r="G73">
        <v>1.0723499999999999</v>
      </c>
      <c r="H73" s="447">
        <v>43173.90902777778</v>
      </c>
      <c r="I73">
        <v>1.07789</v>
      </c>
      <c r="J73" s="447">
        <v>43174.581250000003</v>
      </c>
      <c r="K73">
        <v>1.0729000000000002</v>
      </c>
      <c r="L73">
        <v>55.399999999999636</v>
      </c>
      <c r="M73">
        <v>49.899999999997817</v>
      </c>
      <c r="N73">
        <v>17.619999999999997</v>
      </c>
      <c r="O73" s="394">
        <v>1.6631944444452529</v>
      </c>
    </row>
    <row r="74" spans="1:15">
      <c r="A74">
        <v>73</v>
      </c>
      <c r="B74" t="s">
        <v>97</v>
      </c>
      <c r="C74">
        <v>3</v>
      </c>
      <c r="D74">
        <v>0.01</v>
      </c>
      <c r="E74">
        <v>0.03</v>
      </c>
      <c r="F74" s="447">
        <v>43173.444444444445</v>
      </c>
      <c r="G74">
        <v>1.0765800000000001</v>
      </c>
      <c r="H74" s="447">
        <v>43173.688194444447</v>
      </c>
      <c r="I74">
        <v>1.07437</v>
      </c>
      <c r="J74" s="447">
        <v>43173.90625</v>
      </c>
      <c r="K74">
        <v>1.0774700000000001</v>
      </c>
      <c r="L74">
        <v>22.100000000000364</v>
      </c>
      <c r="M74">
        <v>31</v>
      </c>
      <c r="N74">
        <v>4.04</v>
      </c>
      <c r="O74" s="394">
        <v>0.46180555555474712</v>
      </c>
    </row>
    <row r="75" spans="1:15">
      <c r="A75">
        <v>74</v>
      </c>
      <c r="B75" t="s">
        <v>97</v>
      </c>
      <c r="C75">
        <v>7</v>
      </c>
      <c r="D75">
        <v>0.05</v>
      </c>
      <c r="E75">
        <v>0.14000000000000001</v>
      </c>
      <c r="F75" s="447">
        <v>43173.913194444445</v>
      </c>
      <c r="G75">
        <v>1.0774300000000001</v>
      </c>
      <c r="H75" s="447">
        <v>43174.87777777778</v>
      </c>
      <c r="I75">
        <v>1.0707199999999999</v>
      </c>
      <c r="J75" s="447">
        <v>43175.234722222223</v>
      </c>
      <c r="K75">
        <v>1.0759799999999999</v>
      </c>
      <c r="L75">
        <v>67.100000000002183</v>
      </c>
      <c r="M75">
        <v>52.600000000000364</v>
      </c>
      <c r="N75">
        <v>30.14</v>
      </c>
      <c r="O75" s="394">
        <v>1.3215277777781012</v>
      </c>
    </row>
    <row r="76" spans="1:15">
      <c r="A76">
        <v>75</v>
      </c>
      <c r="B76" t="s">
        <v>98</v>
      </c>
      <c r="C76">
        <v>1</v>
      </c>
      <c r="D76">
        <v>0.01</v>
      </c>
      <c r="E76">
        <v>0.01</v>
      </c>
      <c r="F76" s="447">
        <v>43174.603472222225</v>
      </c>
      <c r="G76">
        <v>1.0726599999999999</v>
      </c>
      <c r="H76" s="447">
        <v>43174.603472222225</v>
      </c>
      <c r="I76">
        <v>1.0726599999999999</v>
      </c>
      <c r="J76" s="447">
        <v>43174.895833333336</v>
      </c>
      <c r="K76">
        <v>1.0706599999999999</v>
      </c>
      <c r="L76">
        <v>0</v>
      </c>
      <c r="M76">
        <v>20.000000000001819</v>
      </c>
      <c r="N76">
        <v>1.35</v>
      </c>
      <c r="O76" s="394">
        <v>0.29236111111094942</v>
      </c>
    </row>
    <row r="77" spans="1:15">
      <c r="A77">
        <v>76</v>
      </c>
      <c r="B77" t="s">
        <v>98</v>
      </c>
      <c r="C77">
        <v>4</v>
      </c>
      <c r="D77">
        <v>0.01</v>
      </c>
      <c r="E77">
        <v>0.04</v>
      </c>
      <c r="F77" s="447">
        <v>43174.918749999997</v>
      </c>
      <c r="G77">
        <v>1.07175</v>
      </c>
      <c r="H77" s="447">
        <v>43175.190972222219</v>
      </c>
      <c r="I77">
        <v>1.07511</v>
      </c>
      <c r="J77" s="447">
        <v>43175.579861111109</v>
      </c>
      <c r="K77">
        <v>1.07111</v>
      </c>
      <c r="L77">
        <v>33.600000000000364</v>
      </c>
      <c r="M77">
        <v>40</v>
      </c>
      <c r="N77">
        <v>6.1999999999999993</v>
      </c>
      <c r="O77" s="394">
        <v>0.66111111111240461</v>
      </c>
    </row>
    <row r="78" spans="1:15">
      <c r="A78">
        <v>77</v>
      </c>
      <c r="B78" t="s">
        <v>97</v>
      </c>
      <c r="C78">
        <v>8</v>
      </c>
      <c r="D78">
        <v>0.09</v>
      </c>
      <c r="E78">
        <v>0.23</v>
      </c>
      <c r="F78" s="447">
        <v>43175.272222222222</v>
      </c>
      <c r="G78">
        <v>1.0750200000000001</v>
      </c>
      <c r="H78" s="447">
        <v>43178.782638888886</v>
      </c>
      <c r="I78">
        <v>1.0637000000000001</v>
      </c>
      <c r="J78" s="447">
        <v>43179.907638888886</v>
      </c>
      <c r="K78">
        <v>1.0712900000000001</v>
      </c>
      <c r="L78">
        <v>113.20000000000073</v>
      </c>
      <c r="M78">
        <v>75.900000000001455</v>
      </c>
      <c r="N78">
        <v>54.25</v>
      </c>
      <c r="O78" s="394">
        <v>2.6354166666642413</v>
      </c>
    </row>
    <row r="79" spans="1:15">
      <c r="A79">
        <v>78</v>
      </c>
      <c r="B79" t="s">
        <v>98</v>
      </c>
      <c r="C79">
        <v>1</v>
      </c>
      <c r="D79">
        <v>0.01</v>
      </c>
      <c r="E79">
        <v>0.01</v>
      </c>
      <c r="F79" s="447">
        <v>43175.584722222222</v>
      </c>
      <c r="G79">
        <v>1.07151</v>
      </c>
      <c r="H79" s="447">
        <v>43175.584722222222</v>
      </c>
      <c r="I79">
        <v>1.07151</v>
      </c>
      <c r="J79" s="447">
        <v>43175.80972222222</v>
      </c>
      <c r="K79">
        <v>1.06952</v>
      </c>
      <c r="L79">
        <v>0</v>
      </c>
      <c r="M79">
        <v>19.899999999999636</v>
      </c>
      <c r="N79">
        <v>1.34</v>
      </c>
      <c r="O79" s="394">
        <v>0.22499999999854481</v>
      </c>
    </row>
    <row r="80" spans="1:1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43178.01666666667</v>
      </c>
      <c r="G80">
        <v>1.06877</v>
      </c>
      <c r="H80" s="447">
        <v>43178.01666666667</v>
      </c>
      <c r="I80">
        <v>1.06877</v>
      </c>
      <c r="J80" s="447">
        <v>43178.554861111108</v>
      </c>
      <c r="K80">
        <v>1.0667599999999999</v>
      </c>
      <c r="L80">
        <v>0</v>
      </c>
      <c r="M80">
        <v>20.100000000002183</v>
      </c>
      <c r="N80">
        <v>1.35</v>
      </c>
      <c r="O80" s="394">
        <v>0.53819444443797693</v>
      </c>
    </row>
    <row r="81" spans="1:15">
      <c r="A81">
        <v>80</v>
      </c>
      <c r="B81" t="s">
        <v>98</v>
      </c>
      <c r="C81">
        <v>1</v>
      </c>
      <c r="D81">
        <v>0.01</v>
      </c>
      <c r="E81">
        <v>0.01</v>
      </c>
      <c r="F81" s="447">
        <v>43178.586111111108</v>
      </c>
      <c r="G81">
        <v>1.06654</v>
      </c>
      <c r="H81" s="447">
        <v>43178.586111111108</v>
      </c>
      <c r="I81">
        <v>1.06654</v>
      </c>
      <c r="J81" s="447">
        <v>43178.719444444447</v>
      </c>
      <c r="K81">
        <v>1.0645500000000001</v>
      </c>
      <c r="L81">
        <v>0</v>
      </c>
      <c r="M81">
        <v>19.899999999997817</v>
      </c>
      <c r="N81">
        <v>1.34</v>
      </c>
      <c r="O81" s="394">
        <v>0.13333333333866904</v>
      </c>
    </row>
    <row r="82" spans="1:15">
      <c r="A82">
        <v>81</v>
      </c>
      <c r="B82" t="s">
        <v>98</v>
      </c>
      <c r="C82">
        <v>8</v>
      </c>
      <c r="D82">
        <v>0.09</v>
      </c>
      <c r="E82">
        <v>0.23</v>
      </c>
      <c r="F82" s="447">
        <v>43178.75</v>
      </c>
      <c r="G82">
        <v>1.06471</v>
      </c>
      <c r="H82" s="447">
        <v>43181.013888888891</v>
      </c>
      <c r="I82">
        <v>1.0760400000000001</v>
      </c>
      <c r="J82" s="447">
        <v>43181.373611111114</v>
      </c>
      <c r="K82">
        <v>1.0684399999999998</v>
      </c>
      <c r="L82">
        <v>113.30000000000109</v>
      </c>
      <c r="M82">
        <v>76.000000000003638</v>
      </c>
      <c r="N82">
        <v>54.220000000000006</v>
      </c>
      <c r="O82" s="394">
        <v>2.6236111111138598</v>
      </c>
    </row>
    <row r="83" spans="1:15">
      <c r="A83">
        <v>82</v>
      </c>
      <c r="B83" t="s">
        <v>97</v>
      </c>
      <c r="C83">
        <v>1</v>
      </c>
      <c r="D83">
        <v>0.01</v>
      </c>
      <c r="E83">
        <v>0.01</v>
      </c>
      <c r="F83" s="447">
        <v>43179.919444444444</v>
      </c>
      <c r="G83">
        <v>1.0704400000000001</v>
      </c>
      <c r="H83" s="447">
        <v>43179.919444444444</v>
      </c>
      <c r="I83">
        <v>1.0704400000000001</v>
      </c>
      <c r="J83" s="447">
        <v>43180.079861111109</v>
      </c>
      <c r="K83">
        <v>1.0724499999999999</v>
      </c>
      <c r="L83">
        <v>0</v>
      </c>
      <c r="M83">
        <v>20.099999999996726</v>
      </c>
      <c r="N83">
        <v>1.32</v>
      </c>
      <c r="O83" s="394">
        <v>0.16041666666569654</v>
      </c>
    </row>
    <row r="84" spans="1:15">
      <c r="A84">
        <v>83</v>
      </c>
      <c r="B84" t="s">
        <v>97</v>
      </c>
      <c r="C84">
        <v>1</v>
      </c>
      <c r="D84">
        <v>0.01</v>
      </c>
      <c r="E84">
        <v>0.01</v>
      </c>
      <c r="F84" s="447">
        <v>43180.349305555559</v>
      </c>
      <c r="G84">
        <v>1.0726599999999999</v>
      </c>
      <c r="H84" s="447">
        <v>43180.349305555559</v>
      </c>
      <c r="I84">
        <v>1.0726599999999999</v>
      </c>
      <c r="J84" s="447">
        <v>43180.75277777778</v>
      </c>
      <c r="K84">
        <v>1.0746599999999999</v>
      </c>
      <c r="L84">
        <v>0</v>
      </c>
      <c r="M84">
        <v>20</v>
      </c>
      <c r="N84">
        <v>1.35</v>
      </c>
      <c r="O84" s="394">
        <v>0.40347222222044365</v>
      </c>
    </row>
    <row r="85" spans="1:15">
      <c r="A85">
        <v>84</v>
      </c>
      <c r="B85" t="s">
        <v>97</v>
      </c>
      <c r="C85">
        <v>2</v>
      </c>
      <c r="D85">
        <v>0.01</v>
      </c>
      <c r="E85">
        <v>0.02</v>
      </c>
      <c r="F85" s="447">
        <v>43180.799305555556</v>
      </c>
      <c r="G85">
        <v>1.07447</v>
      </c>
      <c r="H85" s="447">
        <v>43180.822222222225</v>
      </c>
      <c r="I85">
        <v>1.07335</v>
      </c>
      <c r="J85" s="447">
        <v>43181.013888888891</v>
      </c>
      <c r="K85">
        <v>1.07602</v>
      </c>
      <c r="L85">
        <v>11.200000000000728</v>
      </c>
      <c r="M85">
        <v>26.699999999998909</v>
      </c>
      <c r="N85">
        <v>2.67</v>
      </c>
      <c r="O85" s="394">
        <v>0.21458333333430346</v>
      </c>
    </row>
    <row r="86" spans="1:15">
      <c r="A86">
        <v>85</v>
      </c>
      <c r="B86" t="s">
        <v>97</v>
      </c>
      <c r="C86">
        <v>11</v>
      </c>
      <c r="D86">
        <v>0.56999999999999995</v>
      </c>
      <c r="E86">
        <v>1.2599999999999998</v>
      </c>
      <c r="F86" s="447">
        <v>43181.021527777775</v>
      </c>
      <c r="G86">
        <v>1.0746899999999999</v>
      </c>
      <c r="H86" s="447">
        <v>43202.365277777775</v>
      </c>
      <c r="I86">
        <v>1.04949</v>
      </c>
      <c r="J86" s="447">
        <v>43206.426388888889</v>
      </c>
      <c r="K86">
        <v>1.0586500000000001</v>
      </c>
      <c r="L86">
        <v>252</v>
      </c>
      <c r="M86">
        <v>91.600000000000364</v>
      </c>
      <c r="N86">
        <v>267.52000000000004</v>
      </c>
      <c r="O86" s="394">
        <v>17.40486111111386</v>
      </c>
    </row>
    <row r="87" spans="1:15">
      <c r="A87">
        <v>86</v>
      </c>
      <c r="B87" t="s">
        <v>98</v>
      </c>
      <c r="C87">
        <v>1</v>
      </c>
      <c r="D87">
        <v>0.01</v>
      </c>
      <c r="E87">
        <v>0.01</v>
      </c>
      <c r="F87" s="447">
        <v>43181.37777777778</v>
      </c>
      <c r="G87">
        <v>1.06891</v>
      </c>
      <c r="H87" s="447">
        <v>43181.37777777778</v>
      </c>
      <c r="I87">
        <v>1.06891</v>
      </c>
      <c r="J87" s="447">
        <v>43181.399305555555</v>
      </c>
      <c r="K87">
        <v>1.0669</v>
      </c>
      <c r="L87">
        <v>0</v>
      </c>
      <c r="M87">
        <v>20.100000000000364</v>
      </c>
      <c r="N87">
        <v>1.36</v>
      </c>
      <c r="O87" s="394">
        <v>2.1527777775190771E-2</v>
      </c>
    </row>
    <row r="88" spans="1:15">
      <c r="A88">
        <v>87</v>
      </c>
      <c r="B88" t="s">
        <v>98</v>
      </c>
      <c r="C88">
        <v>1</v>
      </c>
      <c r="D88">
        <v>0.01</v>
      </c>
      <c r="E88">
        <v>0.01</v>
      </c>
      <c r="F88" s="447">
        <v>43181.40347222222</v>
      </c>
      <c r="G88">
        <v>1.06751</v>
      </c>
      <c r="H88" s="447">
        <v>43181.40347222222</v>
      </c>
      <c r="I88">
        <v>1.06751</v>
      </c>
      <c r="J88" s="447">
        <v>43181.959722222222</v>
      </c>
      <c r="K88">
        <v>1.06548</v>
      </c>
      <c r="L88">
        <v>0</v>
      </c>
      <c r="M88">
        <v>20.300000000001091</v>
      </c>
      <c r="N88">
        <v>1.37</v>
      </c>
      <c r="O88" s="394">
        <v>0.55625000000145519</v>
      </c>
    </row>
    <row r="89" spans="1:15">
      <c r="A89">
        <v>88</v>
      </c>
      <c r="B89" t="s">
        <v>98</v>
      </c>
      <c r="C89">
        <v>4</v>
      </c>
      <c r="D89">
        <v>0.01</v>
      </c>
      <c r="E89">
        <v>0.04</v>
      </c>
      <c r="F89" s="447">
        <v>43181.979166666664</v>
      </c>
      <c r="G89">
        <v>1.0657300000000001</v>
      </c>
      <c r="H89" s="447">
        <v>43182.089583333334</v>
      </c>
      <c r="I89">
        <v>1.0690500000000001</v>
      </c>
      <c r="J89" s="447">
        <v>43182.43472222222</v>
      </c>
      <c r="K89">
        <v>1.06508</v>
      </c>
      <c r="L89">
        <v>33.199999999998909</v>
      </c>
      <c r="M89">
        <v>39.699999999998909</v>
      </c>
      <c r="N89">
        <v>6.2200000000000006</v>
      </c>
      <c r="O89" s="394">
        <v>0.45555555555620231</v>
      </c>
    </row>
    <row r="90" spans="1:15">
      <c r="A90">
        <v>89</v>
      </c>
      <c r="B90" t="s">
        <v>98</v>
      </c>
      <c r="C90">
        <v>1</v>
      </c>
      <c r="D90">
        <v>0.01</v>
      </c>
      <c r="E90">
        <v>0.01</v>
      </c>
      <c r="F90" s="447">
        <v>43182.457638888889</v>
      </c>
      <c r="G90">
        <v>1.06575</v>
      </c>
      <c r="H90" s="447">
        <v>43182.457638888889</v>
      </c>
      <c r="I90">
        <v>1.06575</v>
      </c>
      <c r="J90" s="447">
        <v>43182.520833333336</v>
      </c>
      <c r="K90">
        <v>1.0637399999999999</v>
      </c>
      <c r="L90">
        <v>0</v>
      </c>
      <c r="M90">
        <v>20.100000000000364</v>
      </c>
      <c r="N90">
        <v>1.36</v>
      </c>
      <c r="O90" s="394">
        <v>6.3194444446708076E-2</v>
      </c>
    </row>
    <row r="91" spans="1:15">
      <c r="A91">
        <v>90</v>
      </c>
      <c r="B91" t="s">
        <v>98</v>
      </c>
      <c r="C91">
        <v>2</v>
      </c>
      <c r="D91">
        <v>0.01</v>
      </c>
      <c r="E91">
        <v>0.02</v>
      </c>
      <c r="F91" s="447">
        <v>43182.525000000001</v>
      </c>
      <c r="G91">
        <v>1.0643400000000001</v>
      </c>
      <c r="H91" s="447">
        <v>43182.531944444447</v>
      </c>
      <c r="I91">
        <v>1.06548</v>
      </c>
      <c r="J91" s="447">
        <v>43182.799305555556</v>
      </c>
      <c r="K91">
        <v>1.06291</v>
      </c>
      <c r="L91">
        <v>11.399999999997817</v>
      </c>
      <c r="M91">
        <v>25.699999999998909</v>
      </c>
      <c r="N91">
        <v>2.7</v>
      </c>
      <c r="O91" s="394">
        <v>0.27430555555474712</v>
      </c>
    </row>
    <row r="92" spans="1:15">
      <c r="A92">
        <v>91</v>
      </c>
      <c r="B92" t="s">
        <v>98</v>
      </c>
      <c r="C92">
        <v>2</v>
      </c>
      <c r="D92">
        <v>0.01</v>
      </c>
      <c r="E92">
        <v>0.02</v>
      </c>
      <c r="F92" s="447">
        <v>43182.802777777775</v>
      </c>
      <c r="G92">
        <v>1.06334</v>
      </c>
      <c r="H92" s="447">
        <v>43184.875</v>
      </c>
      <c r="I92">
        <v>1.0644400000000001</v>
      </c>
      <c r="J92" s="447">
        <v>43185.125694444447</v>
      </c>
      <c r="K92">
        <v>1.06185</v>
      </c>
      <c r="L92">
        <v>11</v>
      </c>
      <c r="M92">
        <v>25.899999999999636</v>
      </c>
      <c r="N92">
        <v>2.6799999999999997</v>
      </c>
      <c r="O92" s="394">
        <v>0.32291666667151731</v>
      </c>
    </row>
    <row r="93" spans="1:15">
      <c r="A93">
        <v>92</v>
      </c>
      <c r="B93" t="s">
        <v>98</v>
      </c>
      <c r="C93">
        <v>2</v>
      </c>
      <c r="D93">
        <v>0.01</v>
      </c>
      <c r="E93">
        <v>0.02</v>
      </c>
      <c r="F93" s="447">
        <v>43185.263194444444</v>
      </c>
      <c r="G93">
        <v>1.06128</v>
      </c>
      <c r="H93" s="447">
        <v>43185.283333333333</v>
      </c>
      <c r="I93">
        <v>1.0623899999999999</v>
      </c>
      <c r="J93" s="447">
        <v>43185.595833333333</v>
      </c>
      <c r="K93">
        <v>1.0598399999999999</v>
      </c>
      <c r="L93">
        <v>11.100000000000364</v>
      </c>
      <c r="M93">
        <v>25.5</v>
      </c>
      <c r="N93">
        <v>2.69</v>
      </c>
      <c r="O93" s="394">
        <v>0.33263888888905058</v>
      </c>
    </row>
    <row r="94" spans="1:15">
      <c r="A94">
        <v>93</v>
      </c>
      <c r="B94" t="s">
        <v>98</v>
      </c>
      <c r="C94">
        <v>4</v>
      </c>
      <c r="D94">
        <v>0.01</v>
      </c>
      <c r="E94">
        <v>0.04</v>
      </c>
      <c r="F94" s="447">
        <v>43185.64166666667</v>
      </c>
      <c r="G94">
        <v>1.0591600000000001</v>
      </c>
      <c r="H94" s="447">
        <v>43186.000694444447</v>
      </c>
      <c r="I94">
        <v>1.0625</v>
      </c>
      <c r="J94" s="447">
        <v>43186.681250000001</v>
      </c>
      <c r="K94">
        <v>1.0585</v>
      </c>
      <c r="L94">
        <v>33.399999999999636</v>
      </c>
      <c r="M94">
        <v>40</v>
      </c>
      <c r="N94">
        <v>6.2</v>
      </c>
      <c r="O94" s="394">
        <v>1.0395833333313931</v>
      </c>
    </row>
    <row r="95" spans="1:15">
      <c r="A95">
        <v>94</v>
      </c>
      <c r="B95" t="s">
        <v>98</v>
      </c>
      <c r="C95">
        <v>7</v>
      </c>
      <c r="D95">
        <v>0.05</v>
      </c>
      <c r="E95">
        <v>0.14000000000000001</v>
      </c>
      <c r="F95" s="447">
        <v>43186.886111111111</v>
      </c>
      <c r="G95">
        <v>1.0568500000000001</v>
      </c>
      <c r="H95" s="447">
        <v>43187.763194444444</v>
      </c>
      <c r="I95">
        <v>1.06352</v>
      </c>
      <c r="J95" s="447">
        <v>43193.591666666667</v>
      </c>
      <c r="K95">
        <v>1.0581100000000001</v>
      </c>
      <c r="L95">
        <v>66.700000000000728</v>
      </c>
      <c r="M95">
        <v>54.100000000000364</v>
      </c>
      <c r="N95">
        <v>30.19</v>
      </c>
      <c r="O95" s="394">
        <v>4.7055555555562023</v>
      </c>
    </row>
    <row r="96" spans="1:15">
      <c r="A96">
        <v>95</v>
      </c>
      <c r="B96" t="s">
        <v>98</v>
      </c>
      <c r="C96">
        <v>2</v>
      </c>
      <c r="D96">
        <v>0.01</v>
      </c>
      <c r="E96">
        <v>0.02</v>
      </c>
      <c r="F96" s="447">
        <v>43193.62777777778</v>
      </c>
      <c r="G96">
        <v>1.0579499999999999</v>
      </c>
      <c r="H96" s="447">
        <v>43193.811111111114</v>
      </c>
      <c r="I96">
        <v>1.05905</v>
      </c>
      <c r="J96" s="447">
        <v>43194.237500000003</v>
      </c>
      <c r="K96">
        <v>1.05646</v>
      </c>
      <c r="L96">
        <v>11</v>
      </c>
      <c r="M96">
        <v>25.899999999999636</v>
      </c>
      <c r="N96">
        <v>2.6799999999999997</v>
      </c>
      <c r="O96" s="394">
        <v>0.60972222222335404</v>
      </c>
    </row>
    <row r="97" spans="1:1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43194.3125</v>
      </c>
      <c r="G97">
        <v>1.0554600000000001</v>
      </c>
      <c r="H97" s="447">
        <v>43194.3125</v>
      </c>
      <c r="I97">
        <v>1.0554600000000001</v>
      </c>
      <c r="J97" s="447">
        <v>43194.332638888889</v>
      </c>
      <c r="K97">
        <v>1.0534399999999999</v>
      </c>
      <c r="L97">
        <v>0</v>
      </c>
      <c r="M97">
        <v>20.200000000000728</v>
      </c>
      <c r="N97">
        <v>1.36</v>
      </c>
      <c r="O97" s="394">
        <v>2.0138888889050577E-2</v>
      </c>
    </row>
    <row r="98" spans="1:15">
      <c r="A98">
        <v>97</v>
      </c>
      <c r="B98" t="s">
        <v>98</v>
      </c>
      <c r="C98">
        <v>3</v>
      </c>
      <c r="D98">
        <v>0.01</v>
      </c>
      <c r="E98">
        <v>0.03</v>
      </c>
      <c r="F98" s="447">
        <v>43194.336805555555</v>
      </c>
      <c r="G98">
        <v>1.0541400000000001</v>
      </c>
      <c r="H98" s="447">
        <v>43194.64166666667</v>
      </c>
      <c r="I98">
        <v>1.05636</v>
      </c>
      <c r="J98" s="447">
        <v>43195.513194444444</v>
      </c>
      <c r="K98">
        <v>1.05325</v>
      </c>
      <c r="L98">
        <v>22.199999999998909</v>
      </c>
      <c r="M98">
        <v>31.100000000000364</v>
      </c>
      <c r="N98">
        <v>3.81</v>
      </c>
      <c r="O98" s="394">
        <v>1.1763888888890506</v>
      </c>
    </row>
    <row r="99" spans="1:15">
      <c r="A99">
        <v>98</v>
      </c>
      <c r="B99" t="s">
        <v>98</v>
      </c>
      <c r="C99">
        <v>7</v>
      </c>
      <c r="D99">
        <v>0.05</v>
      </c>
      <c r="E99">
        <v>0.14000000000000001</v>
      </c>
      <c r="F99" s="447">
        <v>43195.536805555559</v>
      </c>
      <c r="G99">
        <v>1.0535000000000001</v>
      </c>
      <c r="H99" s="447">
        <v>43196.373611111114</v>
      </c>
      <c r="I99">
        <v>1.0605599999999999</v>
      </c>
      <c r="J99" s="447">
        <v>43196.775000000001</v>
      </c>
      <c r="K99">
        <v>1.0551200000000001</v>
      </c>
      <c r="L99">
        <v>70.599999999998545</v>
      </c>
      <c r="M99">
        <v>54.399999999999636</v>
      </c>
      <c r="N99">
        <v>30.16</v>
      </c>
      <c r="O99" s="394">
        <v>1.2381944444423425</v>
      </c>
    </row>
    <row r="100" spans="1:15">
      <c r="A100">
        <v>99</v>
      </c>
      <c r="B100" t="s">
        <v>98</v>
      </c>
      <c r="C100">
        <v>1</v>
      </c>
      <c r="D100">
        <v>0.01</v>
      </c>
      <c r="E100">
        <v>0.01</v>
      </c>
      <c r="F100" s="447">
        <v>43196.792361111111</v>
      </c>
      <c r="G100">
        <v>1.0551699999999999</v>
      </c>
      <c r="H100" s="447">
        <v>43196.792361111111</v>
      </c>
      <c r="I100">
        <v>1.0551699999999999</v>
      </c>
      <c r="J100" s="447">
        <v>43199.225694444445</v>
      </c>
      <c r="K100">
        <v>1.0531200000000001</v>
      </c>
      <c r="L100">
        <v>0</v>
      </c>
      <c r="M100">
        <v>20.499999999998181</v>
      </c>
      <c r="N100">
        <v>1.35</v>
      </c>
      <c r="O100" s="394">
        <v>0.43333333333430346</v>
      </c>
    </row>
    <row r="101" spans="1:15">
      <c r="A101">
        <v>100</v>
      </c>
      <c r="B101" t="s">
        <v>98</v>
      </c>
      <c r="C101">
        <v>1</v>
      </c>
      <c r="D101">
        <v>0.01</v>
      </c>
      <c r="E101">
        <v>0.01</v>
      </c>
      <c r="F101" s="447">
        <v>43199.268055555556</v>
      </c>
      <c r="G101">
        <v>1.0532600000000001</v>
      </c>
      <c r="H101" s="447">
        <v>43199.268055555556</v>
      </c>
      <c r="I101">
        <v>1.0532600000000001</v>
      </c>
      <c r="J101" s="447">
        <v>43199.372916666667</v>
      </c>
      <c r="K101">
        <v>1.05122</v>
      </c>
      <c r="L101">
        <v>0</v>
      </c>
      <c r="M101">
        <v>20.399999999999636</v>
      </c>
      <c r="N101">
        <v>1.37</v>
      </c>
      <c r="O101" s="394">
        <v>0.10486111111094942</v>
      </c>
    </row>
    <row r="102" spans="1:15">
      <c r="A102">
        <v>101</v>
      </c>
      <c r="B102" t="s">
        <v>98</v>
      </c>
      <c r="C102">
        <v>5</v>
      </c>
      <c r="D102">
        <v>0.02</v>
      </c>
      <c r="E102">
        <v>0.06</v>
      </c>
      <c r="F102" s="447">
        <v>43199.486805555556</v>
      </c>
      <c r="G102">
        <v>1.05111</v>
      </c>
      <c r="H102" s="447">
        <v>43200.097222222219</v>
      </c>
      <c r="I102">
        <v>1.0555699999999999</v>
      </c>
      <c r="J102" s="447">
        <v>43202.257638888892</v>
      </c>
      <c r="K102">
        <v>1.0510500000000003</v>
      </c>
      <c r="L102">
        <v>44.599999999998545</v>
      </c>
      <c r="M102">
        <v>45.19999999999709</v>
      </c>
      <c r="N102">
        <v>10.030000000000001</v>
      </c>
      <c r="O102" s="394">
        <v>2.7708333333357587</v>
      </c>
    </row>
    <row r="103" spans="1:15">
      <c r="A103">
        <v>102</v>
      </c>
      <c r="B103" t="s">
        <v>98</v>
      </c>
      <c r="C103">
        <v>11</v>
      </c>
      <c r="D103">
        <v>0.56999999999999995</v>
      </c>
      <c r="E103">
        <v>1.2599999999999998</v>
      </c>
      <c r="F103" s="447">
        <v>43202.302777777775</v>
      </c>
      <c r="G103">
        <v>1.0502199999999999</v>
      </c>
      <c r="H103" s="447">
        <v>43224.17083333333</v>
      </c>
      <c r="I103">
        <v>1.07544</v>
      </c>
      <c r="J103" s="447">
        <v>43229.313888888886</v>
      </c>
      <c r="K103">
        <v>1.0663100000000001</v>
      </c>
      <c r="L103">
        <v>252.20000000000073</v>
      </c>
      <c r="M103">
        <v>91.299999999999272</v>
      </c>
      <c r="N103">
        <v>268.07</v>
      </c>
      <c r="O103" s="394">
        <v>19.011111111110949</v>
      </c>
    </row>
    <row r="104" spans="1:15">
      <c r="A104">
        <v>103</v>
      </c>
      <c r="B104" t="s">
        <v>97</v>
      </c>
      <c r="C104">
        <v>3</v>
      </c>
      <c r="D104">
        <v>0.01</v>
      </c>
      <c r="E104">
        <v>0.03</v>
      </c>
      <c r="F104" s="447">
        <v>43206.522222222222</v>
      </c>
      <c r="G104">
        <v>1.0577099999999999</v>
      </c>
      <c r="H104" s="447">
        <v>43206.609722222223</v>
      </c>
      <c r="I104">
        <v>1.05549</v>
      </c>
      <c r="J104" s="447">
        <v>43207.256944444445</v>
      </c>
      <c r="K104">
        <v>1.0586500000000001</v>
      </c>
      <c r="L104">
        <v>22.199999999998909</v>
      </c>
      <c r="M104">
        <v>31.600000000000364</v>
      </c>
      <c r="N104">
        <v>4.0299999999999994</v>
      </c>
      <c r="O104" s="394">
        <v>0.73472222222335404</v>
      </c>
    </row>
    <row r="105" spans="1:15">
      <c r="A105">
        <v>104</v>
      </c>
      <c r="B105" t="s">
        <v>97</v>
      </c>
      <c r="C105">
        <v>2</v>
      </c>
      <c r="D105">
        <v>0.01</v>
      </c>
      <c r="E105">
        <v>0.02</v>
      </c>
      <c r="F105" s="447">
        <v>43207.402777777781</v>
      </c>
      <c r="G105">
        <v>1.0590200000000001</v>
      </c>
      <c r="H105" s="447">
        <v>43207.874305555553</v>
      </c>
      <c r="I105">
        <v>1.0579099999999999</v>
      </c>
      <c r="J105" s="447">
        <v>43208.367361111108</v>
      </c>
      <c r="K105">
        <v>1.06047</v>
      </c>
      <c r="L105">
        <v>11.100000000002183</v>
      </c>
      <c r="M105">
        <v>25.600000000002183</v>
      </c>
      <c r="N105">
        <v>2.6399999999999997</v>
      </c>
      <c r="O105" s="394">
        <v>0.9645833333270275</v>
      </c>
    </row>
    <row r="106" spans="1:1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43208.372916666667</v>
      </c>
      <c r="G106">
        <v>1.06023</v>
      </c>
      <c r="H106" s="447">
        <v>43208.372916666667</v>
      </c>
      <c r="I106">
        <v>1.06023</v>
      </c>
      <c r="J106" s="447">
        <v>43208.633333333331</v>
      </c>
      <c r="K106">
        <v>1.0622199999999999</v>
      </c>
      <c r="L106">
        <v>0</v>
      </c>
      <c r="M106">
        <v>19.899999999999636</v>
      </c>
      <c r="N106">
        <v>1.34</v>
      </c>
      <c r="O106" s="394">
        <v>0.26041666666424135</v>
      </c>
    </row>
    <row r="107" spans="1:15">
      <c r="A107">
        <v>106</v>
      </c>
      <c r="B107" t="s">
        <v>97</v>
      </c>
      <c r="C107">
        <v>2</v>
      </c>
      <c r="D107">
        <v>0.01</v>
      </c>
      <c r="E107">
        <v>0.02</v>
      </c>
      <c r="F107" s="447">
        <v>43208.942361111112</v>
      </c>
      <c r="G107">
        <v>1.0630599999999999</v>
      </c>
      <c r="H107" s="447">
        <v>43208.948611111111</v>
      </c>
      <c r="I107">
        <v>1.0618799999999999</v>
      </c>
      <c r="J107" s="447">
        <v>43209.035416666666</v>
      </c>
      <c r="K107">
        <v>1.06463</v>
      </c>
      <c r="L107">
        <v>11.799999999999272</v>
      </c>
      <c r="M107">
        <v>27.5</v>
      </c>
      <c r="N107">
        <v>2.7199999999999998</v>
      </c>
      <c r="O107" s="394">
        <v>9.3055555553291924E-2</v>
      </c>
    </row>
    <row r="108" spans="1:15">
      <c r="A108">
        <v>107</v>
      </c>
      <c r="B108" t="s">
        <v>97</v>
      </c>
      <c r="C108">
        <v>2</v>
      </c>
      <c r="D108">
        <v>0.01</v>
      </c>
      <c r="E108">
        <v>0.02</v>
      </c>
      <c r="F108" s="447">
        <v>43209.063194444447</v>
      </c>
      <c r="G108">
        <v>1.06338</v>
      </c>
      <c r="H108" s="447">
        <v>43209.074999999997</v>
      </c>
      <c r="I108">
        <v>1.0622499999999999</v>
      </c>
      <c r="J108" s="447">
        <v>43209.167361111111</v>
      </c>
      <c r="K108">
        <v>1.0648200000000001</v>
      </c>
      <c r="L108">
        <v>11.299999999999272</v>
      </c>
      <c r="M108">
        <v>25.700000000000728</v>
      </c>
      <c r="N108">
        <v>2.7</v>
      </c>
      <c r="O108" s="394">
        <v>0.10416666666424135</v>
      </c>
    </row>
    <row r="109" spans="1:15">
      <c r="A109">
        <v>108</v>
      </c>
      <c r="B109" t="s">
        <v>97</v>
      </c>
      <c r="C109">
        <v>1</v>
      </c>
      <c r="D109">
        <v>0.01</v>
      </c>
      <c r="E109">
        <v>0.01</v>
      </c>
      <c r="F109" s="447">
        <v>43209.232638888891</v>
      </c>
      <c r="G109">
        <v>1.06504</v>
      </c>
      <c r="H109" s="447">
        <v>43209.232638888891</v>
      </c>
      <c r="I109">
        <v>1.06504</v>
      </c>
      <c r="J109" s="447">
        <v>43209.449305555558</v>
      </c>
      <c r="K109">
        <v>1.06721</v>
      </c>
      <c r="L109">
        <v>0</v>
      </c>
      <c r="M109">
        <v>21.700000000000728</v>
      </c>
      <c r="N109">
        <v>1.46</v>
      </c>
      <c r="O109" s="394">
        <v>0.21666666666715173</v>
      </c>
    </row>
    <row r="110" spans="1:15">
      <c r="A110">
        <v>109</v>
      </c>
      <c r="B110" t="s">
        <v>97</v>
      </c>
      <c r="C110">
        <v>5</v>
      </c>
      <c r="D110">
        <v>0.02</v>
      </c>
      <c r="E110">
        <v>0.06</v>
      </c>
      <c r="F110" s="447">
        <v>43209.505555555559</v>
      </c>
      <c r="G110">
        <v>1.06612</v>
      </c>
      <c r="H110" s="447">
        <v>43212.87777777778</v>
      </c>
      <c r="I110">
        <v>1.0615399999999999</v>
      </c>
      <c r="J110" s="447">
        <v>43213.136111111111</v>
      </c>
      <c r="K110">
        <v>1.0661100000000001</v>
      </c>
      <c r="L110">
        <v>45.799999999999272</v>
      </c>
      <c r="M110">
        <v>45.700000000000728</v>
      </c>
      <c r="N110">
        <v>10.32</v>
      </c>
      <c r="O110" s="394">
        <v>1.6305555555518367</v>
      </c>
    </row>
    <row r="111" spans="1:15">
      <c r="A111">
        <v>110</v>
      </c>
      <c r="B111" t="s">
        <v>97</v>
      </c>
      <c r="C111">
        <v>3</v>
      </c>
      <c r="D111">
        <v>0.01</v>
      </c>
      <c r="E111">
        <v>0.03</v>
      </c>
      <c r="F111" s="447">
        <v>43213.15625</v>
      </c>
      <c r="G111">
        <v>1.06552</v>
      </c>
      <c r="H111" s="447">
        <v>43213.381249999999</v>
      </c>
      <c r="I111">
        <v>1.0632600000000001</v>
      </c>
      <c r="J111" s="447">
        <v>43214.06527777778</v>
      </c>
      <c r="K111">
        <v>1.0664400000000001</v>
      </c>
      <c r="L111">
        <v>22.600000000000364</v>
      </c>
      <c r="M111">
        <v>31.800000000001091</v>
      </c>
      <c r="N111">
        <v>4.04</v>
      </c>
      <c r="O111" s="394">
        <v>0.90902777777955635</v>
      </c>
    </row>
    <row r="112" spans="1:15">
      <c r="A112">
        <v>111</v>
      </c>
      <c r="B112" t="s">
        <v>97</v>
      </c>
      <c r="C112">
        <v>2</v>
      </c>
      <c r="D112">
        <v>0.01</v>
      </c>
      <c r="E112">
        <v>0.02</v>
      </c>
      <c r="F112" s="447">
        <v>43214.11041666667</v>
      </c>
      <c r="G112">
        <v>1.0685</v>
      </c>
      <c r="H112" s="447">
        <v>43214.413194444445</v>
      </c>
      <c r="I112">
        <v>1.0673900000000001</v>
      </c>
      <c r="J112" s="447">
        <v>43215.606944444444</v>
      </c>
      <c r="K112">
        <v>1.06999</v>
      </c>
      <c r="L112">
        <v>11.099999999998545</v>
      </c>
      <c r="M112">
        <v>25.999999999998181</v>
      </c>
      <c r="N112">
        <v>2.71</v>
      </c>
      <c r="O112" s="394">
        <v>1.4965277777737356</v>
      </c>
    </row>
    <row r="113" spans="1:15">
      <c r="A113">
        <v>112</v>
      </c>
      <c r="B113" t="s">
        <v>97</v>
      </c>
      <c r="C113">
        <v>1</v>
      </c>
      <c r="D113">
        <v>0.01</v>
      </c>
      <c r="E113">
        <v>0.01</v>
      </c>
      <c r="F113" s="447">
        <v>43215.627083333333</v>
      </c>
      <c r="G113">
        <v>1.06992</v>
      </c>
      <c r="H113" s="447">
        <v>43215.627083333333</v>
      </c>
      <c r="I113">
        <v>1.06992</v>
      </c>
      <c r="J113" s="447">
        <v>43216.084027777775</v>
      </c>
      <c r="K113">
        <v>1.07203</v>
      </c>
      <c r="L113">
        <v>0</v>
      </c>
      <c r="M113">
        <v>21.100000000000364</v>
      </c>
      <c r="N113">
        <v>1.33</v>
      </c>
      <c r="O113" s="394">
        <v>0.4569444444423425</v>
      </c>
    </row>
    <row r="114" spans="1:15">
      <c r="A114">
        <v>113</v>
      </c>
      <c r="B114" t="s">
        <v>97</v>
      </c>
      <c r="C114">
        <v>4</v>
      </c>
      <c r="D114">
        <v>0.01</v>
      </c>
      <c r="E114">
        <v>0.04</v>
      </c>
      <c r="F114" s="447">
        <v>43216.256249999999</v>
      </c>
      <c r="G114">
        <v>1.0720499999999999</v>
      </c>
      <c r="H114" s="447">
        <v>43216.546527777777</v>
      </c>
      <c r="I114">
        <v>1.06874</v>
      </c>
      <c r="J114" s="447">
        <v>43223.069444444445</v>
      </c>
      <c r="K114">
        <v>1.073</v>
      </c>
      <c r="L114">
        <v>33.100000000000364</v>
      </c>
      <c r="M114">
        <v>42.600000000000364</v>
      </c>
      <c r="N114">
        <v>6.17</v>
      </c>
      <c r="O114" s="394">
        <v>4.8131944444467081</v>
      </c>
    </row>
    <row r="115" spans="1:15">
      <c r="A115">
        <v>114</v>
      </c>
      <c r="B115" t="s">
        <v>97</v>
      </c>
      <c r="C115">
        <v>5</v>
      </c>
      <c r="D115">
        <v>0.02</v>
      </c>
      <c r="E115">
        <v>0.06</v>
      </c>
      <c r="F115" s="447">
        <v>43223.075694444444</v>
      </c>
      <c r="G115">
        <v>1.07239</v>
      </c>
      <c r="H115" s="447">
        <v>43223.602777777778</v>
      </c>
      <c r="I115">
        <v>1.06795</v>
      </c>
      <c r="J115" s="447">
        <v>43224.125694444447</v>
      </c>
      <c r="K115">
        <v>1.0724500000000001</v>
      </c>
      <c r="L115">
        <v>44.399999999999636</v>
      </c>
      <c r="M115">
        <v>45.000000000001819</v>
      </c>
      <c r="N115">
        <v>10.52</v>
      </c>
      <c r="O115" s="394">
        <v>1.0500000000029104</v>
      </c>
    </row>
    <row r="116" spans="1:15">
      <c r="A116">
        <v>115</v>
      </c>
      <c r="B116" t="s">
        <v>97</v>
      </c>
      <c r="C116">
        <v>7</v>
      </c>
      <c r="D116">
        <v>0.05</v>
      </c>
      <c r="E116">
        <v>0.14000000000000001</v>
      </c>
      <c r="F116" s="447">
        <v>43224.211805555555</v>
      </c>
      <c r="G116">
        <v>1.07422</v>
      </c>
      <c r="H116" s="447">
        <v>43229.063888888886</v>
      </c>
      <c r="I116">
        <v>1.06748</v>
      </c>
      <c r="J116" s="447">
        <v>43229.878472222219</v>
      </c>
      <c r="K116">
        <v>1.07274</v>
      </c>
      <c r="L116">
        <v>67.399999999999636</v>
      </c>
      <c r="M116">
        <v>52.600000000000364</v>
      </c>
      <c r="N116">
        <v>30.16</v>
      </c>
      <c r="O116" s="394">
        <v>3.6666666666642413</v>
      </c>
    </row>
    <row r="117" spans="1:15">
      <c r="A117">
        <v>116</v>
      </c>
      <c r="B117" t="s">
        <v>98</v>
      </c>
      <c r="C117">
        <v>11</v>
      </c>
      <c r="D117">
        <v>0.56999999999999995</v>
      </c>
      <c r="E117">
        <v>1.2599999999999998</v>
      </c>
      <c r="F117" s="447">
        <v>43229.320833333331</v>
      </c>
      <c r="G117">
        <v>1.06633</v>
      </c>
      <c r="H117" s="447">
        <v>43237.285416666666</v>
      </c>
      <c r="I117">
        <v>1.09344</v>
      </c>
      <c r="J117" s="447">
        <v>43250.223611111112</v>
      </c>
      <c r="K117">
        <v>1.0841500000000002</v>
      </c>
      <c r="L117">
        <v>271.10000000000036</v>
      </c>
      <c r="M117">
        <v>92.899999999997817</v>
      </c>
      <c r="N117">
        <v>268.09999999999997</v>
      </c>
      <c r="O117" s="394">
        <v>14.902777777781012</v>
      </c>
    </row>
    <row r="118" spans="1:15">
      <c r="A118">
        <v>117</v>
      </c>
      <c r="B118" t="s">
        <v>97</v>
      </c>
      <c r="C118">
        <v>1</v>
      </c>
      <c r="D118">
        <v>0.01</v>
      </c>
      <c r="E118">
        <v>0.01</v>
      </c>
      <c r="F118" s="447">
        <v>43229.886111111111</v>
      </c>
      <c r="G118">
        <v>1.0739000000000001</v>
      </c>
      <c r="H118" s="447">
        <v>43229.886111111111</v>
      </c>
      <c r="I118">
        <v>1.0739000000000001</v>
      </c>
      <c r="J118" s="447">
        <v>43229.997916666667</v>
      </c>
      <c r="K118">
        <v>1.0759000000000001</v>
      </c>
      <c r="L118">
        <v>0</v>
      </c>
      <c r="M118">
        <v>20</v>
      </c>
      <c r="N118">
        <v>1.35</v>
      </c>
      <c r="O118" s="394">
        <v>0.11180555555620231</v>
      </c>
    </row>
    <row r="119" spans="1:15">
      <c r="A119">
        <v>118</v>
      </c>
      <c r="B119" t="s">
        <v>97</v>
      </c>
      <c r="C119">
        <v>1</v>
      </c>
      <c r="D119">
        <v>0.01</v>
      </c>
      <c r="E119">
        <v>0.01</v>
      </c>
      <c r="F119" s="447">
        <v>43230.000694444447</v>
      </c>
      <c r="G119">
        <v>1.0755300000000001</v>
      </c>
      <c r="H119" s="447">
        <v>43230.000694444447</v>
      </c>
      <c r="I119">
        <v>1.0755300000000001</v>
      </c>
      <c r="J119" s="447">
        <v>43230.063194444447</v>
      </c>
      <c r="K119">
        <v>1.0775699999999999</v>
      </c>
      <c r="L119">
        <v>0</v>
      </c>
      <c r="M119">
        <v>20.399999999997817</v>
      </c>
      <c r="N119">
        <v>1.37</v>
      </c>
      <c r="O119" s="394">
        <v>6.25E-2</v>
      </c>
    </row>
    <row r="120" spans="1:15">
      <c r="A120">
        <v>119</v>
      </c>
      <c r="B120" t="s">
        <v>97</v>
      </c>
      <c r="C120">
        <v>1</v>
      </c>
      <c r="D120">
        <v>0.01</v>
      </c>
      <c r="E120">
        <v>0.01</v>
      </c>
      <c r="F120" s="447">
        <v>43230.104166666664</v>
      </c>
      <c r="G120">
        <v>1.0782700000000001</v>
      </c>
      <c r="H120" s="447">
        <v>43230.104166666664</v>
      </c>
      <c r="I120">
        <v>1.0782700000000001</v>
      </c>
      <c r="J120" s="447">
        <v>43230.210416666669</v>
      </c>
      <c r="K120">
        <v>1.08026</v>
      </c>
      <c r="L120">
        <v>0</v>
      </c>
      <c r="M120">
        <v>19.899999999999636</v>
      </c>
      <c r="N120">
        <v>1.34</v>
      </c>
      <c r="O120" s="394">
        <v>0.10625000000436557</v>
      </c>
    </row>
    <row r="121" spans="1:15">
      <c r="A121">
        <v>120</v>
      </c>
      <c r="B121" t="s">
        <v>97</v>
      </c>
      <c r="C121">
        <v>2</v>
      </c>
      <c r="D121">
        <v>0.01</v>
      </c>
      <c r="E121">
        <v>0.02</v>
      </c>
      <c r="F121" s="447">
        <v>43230.229166666664</v>
      </c>
      <c r="G121">
        <v>1.0795999999999999</v>
      </c>
      <c r="H121" s="447">
        <v>43230.277777777781</v>
      </c>
      <c r="I121">
        <v>1.0784899999999999</v>
      </c>
      <c r="J121" s="447">
        <v>43230.525694444441</v>
      </c>
      <c r="K121">
        <v>1.0810500000000001</v>
      </c>
      <c r="L121">
        <v>11.099999999998545</v>
      </c>
      <c r="M121">
        <v>25.600000000000364</v>
      </c>
      <c r="N121">
        <v>2.71</v>
      </c>
      <c r="O121" s="394">
        <v>0.29652777777664596</v>
      </c>
    </row>
    <row r="122" spans="1:15">
      <c r="A122">
        <v>121</v>
      </c>
      <c r="B122" t="s">
        <v>97</v>
      </c>
      <c r="C122">
        <v>1</v>
      </c>
      <c r="D122">
        <v>0.01</v>
      </c>
      <c r="E122">
        <v>0.01</v>
      </c>
      <c r="F122" s="447">
        <v>43230.557638888888</v>
      </c>
      <c r="G122">
        <v>1.08053</v>
      </c>
      <c r="H122" s="447">
        <v>43230.557638888888</v>
      </c>
      <c r="I122">
        <v>1.08053</v>
      </c>
      <c r="J122" s="447">
        <v>43231.259027777778</v>
      </c>
      <c r="K122">
        <v>1.0825499999999999</v>
      </c>
      <c r="L122">
        <v>0</v>
      </c>
      <c r="M122">
        <v>20.199999999998909</v>
      </c>
      <c r="N122">
        <v>1.33</v>
      </c>
      <c r="O122" s="394">
        <v>0.70138888889050577</v>
      </c>
    </row>
    <row r="123" spans="1:15">
      <c r="A123">
        <v>122</v>
      </c>
      <c r="B123" t="s">
        <v>97</v>
      </c>
      <c r="C123">
        <v>1</v>
      </c>
      <c r="D123">
        <v>0.01</v>
      </c>
      <c r="E123">
        <v>0.01</v>
      </c>
      <c r="F123" s="447">
        <v>43231.302083333336</v>
      </c>
      <c r="G123">
        <v>1.0817699999999999</v>
      </c>
      <c r="H123" s="447">
        <v>43231.302083333336</v>
      </c>
      <c r="I123">
        <v>1.0817699999999999</v>
      </c>
      <c r="J123" s="447">
        <v>43231.537499999999</v>
      </c>
      <c r="K123">
        <v>1.0838000000000001</v>
      </c>
      <c r="L123">
        <v>0</v>
      </c>
      <c r="M123">
        <v>20.30000000000291</v>
      </c>
      <c r="N123">
        <v>1.37</v>
      </c>
      <c r="O123" s="394">
        <v>0.23541666666278616</v>
      </c>
    </row>
    <row r="124" spans="1:15">
      <c r="A124">
        <v>123</v>
      </c>
      <c r="B124" t="s">
        <v>97</v>
      </c>
      <c r="C124">
        <v>2</v>
      </c>
      <c r="D124">
        <v>0.01</v>
      </c>
      <c r="E124">
        <v>0.02</v>
      </c>
      <c r="F124" s="447">
        <v>43231.625</v>
      </c>
      <c r="G124">
        <v>1.0834900000000001</v>
      </c>
      <c r="H124" s="447">
        <v>43231.662499999999</v>
      </c>
      <c r="I124">
        <v>1.0823799999999999</v>
      </c>
      <c r="J124" s="447">
        <v>43234.06527777778</v>
      </c>
      <c r="K124">
        <v>1.08494</v>
      </c>
      <c r="L124">
        <v>11.100000000002183</v>
      </c>
      <c r="M124">
        <v>25.600000000000364</v>
      </c>
      <c r="N124">
        <v>2.65</v>
      </c>
      <c r="O124" s="394">
        <v>0.44027777777955635</v>
      </c>
    </row>
    <row r="125" spans="1:15">
      <c r="A125">
        <v>124</v>
      </c>
      <c r="B125" t="s">
        <v>97</v>
      </c>
      <c r="C125">
        <v>1</v>
      </c>
      <c r="D125">
        <v>0.01</v>
      </c>
      <c r="E125">
        <v>0.01</v>
      </c>
      <c r="F125" s="447">
        <v>43234.079861111109</v>
      </c>
      <c r="G125">
        <v>1.08449</v>
      </c>
      <c r="H125" s="447">
        <v>43234.079861111109</v>
      </c>
      <c r="I125">
        <v>1.08449</v>
      </c>
      <c r="J125" s="447">
        <v>43234.286805555559</v>
      </c>
      <c r="K125">
        <v>1.08646</v>
      </c>
      <c r="L125">
        <v>0</v>
      </c>
      <c r="M125">
        <v>19.700000000000728</v>
      </c>
      <c r="N125">
        <v>1.32</v>
      </c>
      <c r="O125" s="394">
        <v>0.20694444444961846</v>
      </c>
    </row>
    <row r="126" spans="1:15">
      <c r="A126">
        <v>125</v>
      </c>
      <c r="B126" t="s">
        <v>97</v>
      </c>
      <c r="C126">
        <v>1</v>
      </c>
      <c r="D126">
        <v>0.01</v>
      </c>
      <c r="E126">
        <v>0.01</v>
      </c>
      <c r="F126" s="447">
        <v>43234.547222222223</v>
      </c>
      <c r="G126">
        <v>1.08718</v>
      </c>
      <c r="H126" s="447">
        <v>43234.547222222223</v>
      </c>
      <c r="I126">
        <v>1.08718</v>
      </c>
      <c r="J126" s="447">
        <v>43234.620833333334</v>
      </c>
      <c r="K126">
        <v>1.0891900000000001</v>
      </c>
      <c r="L126">
        <v>0</v>
      </c>
      <c r="M126">
        <v>20.100000000000364</v>
      </c>
      <c r="N126">
        <v>1.35</v>
      </c>
      <c r="O126" s="394">
        <v>7.3611111110949423E-2</v>
      </c>
    </row>
    <row r="127" spans="1:15">
      <c r="A127">
        <v>126</v>
      </c>
      <c r="B127" t="s">
        <v>97</v>
      </c>
      <c r="C127">
        <v>4</v>
      </c>
      <c r="D127">
        <v>0.01</v>
      </c>
      <c r="E127">
        <v>0.04</v>
      </c>
      <c r="F127" s="447">
        <v>43234.62777777778</v>
      </c>
      <c r="G127">
        <v>1.08873</v>
      </c>
      <c r="H127" s="447">
        <v>43235.539583333331</v>
      </c>
      <c r="I127">
        <v>1.08538</v>
      </c>
      <c r="J127" s="447">
        <v>43235.752083333333</v>
      </c>
      <c r="K127">
        <v>1.0893699999999999</v>
      </c>
      <c r="L127">
        <v>33.5</v>
      </c>
      <c r="M127">
        <v>39.899999999999636</v>
      </c>
      <c r="N127">
        <v>6.18</v>
      </c>
      <c r="O127" s="394">
        <v>1.1243055555532919</v>
      </c>
    </row>
    <row r="128" spans="1:15">
      <c r="A128">
        <v>127</v>
      </c>
      <c r="B128" t="s">
        <v>97</v>
      </c>
      <c r="C128">
        <v>3</v>
      </c>
      <c r="D128">
        <v>0.01</v>
      </c>
      <c r="E128">
        <v>0.03</v>
      </c>
      <c r="F128" s="447">
        <v>43235.90625</v>
      </c>
      <c r="G128">
        <v>1.0883</v>
      </c>
      <c r="H128" s="447">
        <v>43236.106249999997</v>
      </c>
      <c r="I128">
        <v>1.0860700000000001</v>
      </c>
      <c r="J128" s="447">
        <v>43236.750694444447</v>
      </c>
      <c r="K128">
        <v>1.0891999999999999</v>
      </c>
      <c r="L128">
        <v>22.299999999999272</v>
      </c>
      <c r="M128">
        <v>31.299999999999272</v>
      </c>
      <c r="N128">
        <v>4.04</v>
      </c>
      <c r="O128" s="394">
        <v>0.84444444444670808</v>
      </c>
    </row>
    <row r="129" spans="1:15">
      <c r="A129">
        <v>128</v>
      </c>
      <c r="B129" t="s">
        <v>97</v>
      </c>
      <c r="C129">
        <v>2</v>
      </c>
      <c r="D129">
        <v>0.01</v>
      </c>
      <c r="E129">
        <v>0.02</v>
      </c>
      <c r="F129" s="447">
        <v>43236.988888888889</v>
      </c>
      <c r="G129">
        <v>1.08857</v>
      </c>
      <c r="H129" s="447">
        <v>43237.088194444441</v>
      </c>
      <c r="I129">
        <v>1.08744</v>
      </c>
      <c r="J129" s="447">
        <v>43237.158333333333</v>
      </c>
      <c r="K129">
        <v>1.09009</v>
      </c>
      <c r="L129">
        <v>11.300000000001091</v>
      </c>
      <c r="M129">
        <v>26.5</v>
      </c>
      <c r="N129">
        <v>2.73</v>
      </c>
      <c r="O129" s="394">
        <v>0.16944444444379769</v>
      </c>
    </row>
    <row r="130" spans="1:15">
      <c r="A130">
        <v>129</v>
      </c>
      <c r="B130" t="s">
        <v>97</v>
      </c>
      <c r="C130">
        <v>1</v>
      </c>
      <c r="D130">
        <v>0.01</v>
      </c>
      <c r="E130">
        <v>0.01</v>
      </c>
      <c r="F130" s="447">
        <v>43237.17291666667</v>
      </c>
      <c r="G130">
        <v>1.0899000000000001</v>
      </c>
      <c r="H130" s="447">
        <v>43237.17291666667</v>
      </c>
      <c r="I130">
        <v>1.0899000000000001</v>
      </c>
      <c r="J130" s="447">
        <v>43237.256944444445</v>
      </c>
      <c r="K130">
        <v>1.0919099999999999</v>
      </c>
      <c r="L130">
        <v>0</v>
      </c>
      <c r="M130">
        <v>20.099999999998545</v>
      </c>
      <c r="N130">
        <v>1.36</v>
      </c>
      <c r="O130" s="394">
        <v>8.4027777775190771E-2</v>
      </c>
    </row>
    <row r="131" spans="1:15">
      <c r="A131">
        <v>130</v>
      </c>
      <c r="B131" t="s">
        <v>97</v>
      </c>
      <c r="C131">
        <v>7</v>
      </c>
      <c r="D131">
        <v>0.05</v>
      </c>
      <c r="E131">
        <v>0.14000000000000001</v>
      </c>
      <c r="F131" s="447">
        <v>43237.352083333331</v>
      </c>
      <c r="G131">
        <v>1.09304</v>
      </c>
      <c r="H131" s="447">
        <v>43238.470138888886</v>
      </c>
      <c r="I131">
        <v>1.0863400000000001</v>
      </c>
      <c r="J131" s="447">
        <v>43241.144444444442</v>
      </c>
      <c r="K131">
        <v>1.0915899999999998</v>
      </c>
      <c r="L131">
        <v>66.999999999998181</v>
      </c>
      <c r="M131">
        <v>52.499999999996362</v>
      </c>
      <c r="N131">
        <v>30.18</v>
      </c>
      <c r="O131" s="394">
        <v>1.7923611111109494</v>
      </c>
    </row>
    <row r="132" spans="1:15">
      <c r="A132">
        <v>131</v>
      </c>
      <c r="B132" t="s">
        <v>97</v>
      </c>
      <c r="C132">
        <v>2</v>
      </c>
      <c r="D132">
        <v>0.01</v>
      </c>
      <c r="E132">
        <v>0.02</v>
      </c>
      <c r="F132" s="447">
        <v>43241.156944444447</v>
      </c>
      <c r="G132">
        <v>1.09076</v>
      </c>
      <c r="H132" s="447">
        <v>43241.286111111112</v>
      </c>
      <c r="I132">
        <v>1.0896600000000001</v>
      </c>
      <c r="J132" s="447">
        <v>43241.626388888886</v>
      </c>
      <c r="K132">
        <v>1.0922099999999999</v>
      </c>
      <c r="L132">
        <v>11</v>
      </c>
      <c r="M132">
        <v>25.499999999998181</v>
      </c>
      <c r="N132">
        <v>2.7</v>
      </c>
      <c r="O132" s="394">
        <v>0.46944444443943212</v>
      </c>
    </row>
    <row r="133" spans="1:15">
      <c r="A133">
        <v>132</v>
      </c>
      <c r="B133" t="s">
        <v>97</v>
      </c>
      <c r="C133">
        <v>2</v>
      </c>
      <c r="D133">
        <v>0.01</v>
      </c>
      <c r="E133">
        <v>0.02</v>
      </c>
      <c r="F133" s="447">
        <v>43241.876388888886</v>
      </c>
      <c r="G133">
        <v>1.0908100000000001</v>
      </c>
      <c r="H133" s="447">
        <v>43242.304861111108</v>
      </c>
      <c r="I133">
        <v>1.0896999999999999</v>
      </c>
      <c r="J133" s="447">
        <v>43242.395138888889</v>
      </c>
      <c r="K133">
        <v>1.09229</v>
      </c>
      <c r="L133">
        <v>11.100000000002183</v>
      </c>
      <c r="M133">
        <v>25.900000000001455</v>
      </c>
      <c r="N133">
        <v>2.71</v>
      </c>
      <c r="O133" s="394">
        <v>0.51875000000291038</v>
      </c>
    </row>
    <row r="134" spans="1:15">
      <c r="A134">
        <v>133</v>
      </c>
      <c r="B134" t="s">
        <v>97</v>
      </c>
      <c r="C134">
        <v>3</v>
      </c>
      <c r="D134">
        <v>0.01</v>
      </c>
      <c r="E134">
        <v>0.03</v>
      </c>
      <c r="F134" s="447">
        <v>43242.531944444447</v>
      </c>
      <c r="G134">
        <v>1.09345</v>
      </c>
      <c r="H134" s="447">
        <v>43243.006249999999</v>
      </c>
      <c r="I134">
        <v>1.0912200000000001</v>
      </c>
      <c r="J134" s="447">
        <v>43245.361805555556</v>
      </c>
      <c r="K134">
        <v>1.0945400000000001</v>
      </c>
      <c r="L134">
        <v>22.299999999999272</v>
      </c>
      <c r="M134">
        <v>33.200000000000728</v>
      </c>
      <c r="N134">
        <v>4.0500000000000007</v>
      </c>
      <c r="O134" s="394">
        <v>2.8298611111094942</v>
      </c>
    </row>
    <row r="135" spans="1:1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43245.37222222222</v>
      </c>
      <c r="G135">
        <v>1.09396</v>
      </c>
      <c r="H135" s="447">
        <v>43245.37222222222</v>
      </c>
      <c r="I135">
        <v>1.09396</v>
      </c>
      <c r="J135" s="447">
        <v>43245.45</v>
      </c>
      <c r="K135">
        <v>1.09592</v>
      </c>
      <c r="L135">
        <v>0</v>
      </c>
      <c r="M135">
        <v>19.600000000000364</v>
      </c>
      <c r="N135">
        <v>1.32</v>
      </c>
      <c r="O135" s="394">
        <v>7.7777777776645962E-2</v>
      </c>
    </row>
    <row r="136" spans="1:15">
      <c r="A136">
        <v>135</v>
      </c>
      <c r="B136" t="s">
        <v>97</v>
      </c>
      <c r="C136">
        <v>9</v>
      </c>
      <c r="D136">
        <v>0.16</v>
      </c>
      <c r="E136">
        <v>0.39</v>
      </c>
      <c r="F136" s="447">
        <v>43245.453472222223</v>
      </c>
      <c r="G136">
        <v>1.0954299999999999</v>
      </c>
      <c r="H136" s="447">
        <v>43251.617361111108</v>
      </c>
      <c r="I136">
        <v>1.07952</v>
      </c>
      <c r="J136" s="447">
        <v>43255.268055555556</v>
      </c>
      <c r="K136">
        <v>1.0882200000000002</v>
      </c>
      <c r="L136">
        <v>159.09999999999854</v>
      </c>
      <c r="M136">
        <v>87.000000000001819</v>
      </c>
      <c r="N136">
        <v>89.25</v>
      </c>
      <c r="O136" s="394">
        <v>5.8145833333328483</v>
      </c>
    </row>
    <row r="137" spans="1:15">
      <c r="A137">
        <v>136</v>
      </c>
      <c r="B137" t="s">
        <v>98</v>
      </c>
      <c r="C137">
        <v>3</v>
      </c>
      <c r="D137">
        <v>0.01</v>
      </c>
      <c r="E137">
        <v>0.03</v>
      </c>
      <c r="F137" s="447">
        <v>43250.240972222222</v>
      </c>
      <c r="G137">
        <v>1.0839799999999999</v>
      </c>
      <c r="H137" s="447">
        <v>43250.327777777777</v>
      </c>
      <c r="I137">
        <v>1.08622</v>
      </c>
      <c r="J137" s="447">
        <v>43250.458333333336</v>
      </c>
      <c r="K137">
        <v>1.0831000000000002</v>
      </c>
      <c r="L137">
        <v>22.399999999999636</v>
      </c>
      <c r="M137">
        <v>31.19999999999709</v>
      </c>
      <c r="N137">
        <v>4.04</v>
      </c>
      <c r="O137" s="394">
        <v>0.21736111111385981</v>
      </c>
    </row>
    <row r="138" spans="1:15">
      <c r="A138">
        <v>137</v>
      </c>
      <c r="B138" t="s">
        <v>98</v>
      </c>
      <c r="C138">
        <v>1</v>
      </c>
      <c r="D138">
        <v>0.01</v>
      </c>
      <c r="E138">
        <v>0.01</v>
      </c>
      <c r="F138" s="447">
        <v>43250.465277777781</v>
      </c>
      <c r="G138">
        <v>1.0825800000000001</v>
      </c>
      <c r="H138" s="447">
        <v>43250.465277777781</v>
      </c>
      <c r="I138">
        <v>1.0825800000000001</v>
      </c>
      <c r="J138" s="447">
        <v>43250.5625</v>
      </c>
      <c r="K138">
        <v>1.0805499999999999</v>
      </c>
      <c r="L138">
        <v>0</v>
      </c>
      <c r="M138">
        <v>20.30000000000291</v>
      </c>
      <c r="N138">
        <v>1.37</v>
      </c>
      <c r="O138" s="394">
        <v>9.7222222218988463E-2</v>
      </c>
    </row>
    <row r="139" spans="1:15">
      <c r="A139">
        <v>138</v>
      </c>
      <c r="B139" t="s">
        <v>98</v>
      </c>
      <c r="C139">
        <v>5</v>
      </c>
      <c r="D139">
        <v>0.02</v>
      </c>
      <c r="E139">
        <v>0.06</v>
      </c>
      <c r="F139" s="447">
        <v>43250.571527777778</v>
      </c>
      <c r="G139">
        <v>1.0809299999999999</v>
      </c>
      <c r="H139" s="447">
        <v>43251.042361111111</v>
      </c>
      <c r="I139">
        <v>1.08548</v>
      </c>
      <c r="J139" s="447">
        <v>43251.445138888892</v>
      </c>
      <c r="K139">
        <v>1.0808800000000001</v>
      </c>
      <c r="L139">
        <v>45.5</v>
      </c>
      <c r="M139">
        <v>45.999999999998181</v>
      </c>
      <c r="N139">
        <v>10.51</v>
      </c>
      <c r="O139" s="394">
        <v>0.87361111111385981</v>
      </c>
    </row>
    <row r="140" spans="1:15">
      <c r="A140">
        <v>139</v>
      </c>
      <c r="B140" t="s">
        <v>98</v>
      </c>
      <c r="C140">
        <v>2</v>
      </c>
      <c r="D140">
        <v>0.01</v>
      </c>
      <c r="E140">
        <v>0.02</v>
      </c>
      <c r="F140" s="447">
        <v>43251.451388888891</v>
      </c>
      <c r="G140">
        <v>1.08128</v>
      </c>
      <c r="H140" s="447">
        <v>43251.523611111108</v>
      </c>
      <c r="I140">
        <v>1.0824100000000001</v>
      </c>
      <c r="J140" s="447">
        <v>43251.57708333333</v>
      </c>
      <c r="K140">
        <v>1.07986</v>
      </c>
      <c r="L140">
        <v>11.299999999999272</v>
      </c>
      <c r="M140">
        <v>25.5</v>
      </c>
      <c r="N140">
        <v>2.6799999999999997</v>
      </c>
      <c r="O140" s="394">
        <v>0.12569444443943212</v>
      </c>
    </row>
    <row r="141" spans="1:15">
      <c r="A141">
        <v>140</v>
      </c>
      <c r="B141" t="s">
        <v>98</v>
      </c>
      <c r="C141">
        <v>1</v>
      </c>
      <c r="D141">
        <v>0.01</v>
      </c>
      <c r="E141">
        <v>0.01</v>
      </c>
      <c r="F141" s="447">
        <v>43251.580555555556</v>
      </c>
      <c r="G141">
        <v>1.0807599999999999</v>
      </c>
      <c r="H141" s="447">
        <v>43251.580555555556</v>
      </c>
      <c r="I141">
        <v>1.0807599999999999</v>
      </c>
      <c r="J141" s="447">
        <v>43251.622916666667</v>
      </c>
      <c r="K141">
        <v>1.0786800000000001</v>
      </c>
      <c r="L141">
        <v>0</v>
      </c>
      <c r="M141">
        <v>20.799999999997453</v>
      </c>
      <c r="N141">
        <v>1.4</v>
      </c>
      <c r="O141" s="394">
        <v>4.2361111110949423E-2</v>
      </c>
    </row>
    <row r="142" spans="1:15">
      <c r="A142">
        <v>141</v>
      </c>
      <c r="B142" t="s">
        <v>98</v>
      </c>
      <c r="C142">
        <v>3</v>
      </c>
      <c r="D142">
        <v>0.01</v>
      </c>
      <c r="E142">
        <v>0.03</v>
      </c>
      <c r="F142" s="447">
        <v>43251.628472222219</v>
      </c>
      <c r="G142">
        <v>1.0791299999999999</v>
      </c>
      <c r="H142" s="447">
        <v>43251.913888888892</v>
      </c>
      <c r="I142">
        <v>1.08135</v>
      </c>
      <c r="J142" s="447">
        <v>43252.01458333333</v>
      </c>
      <c r="K142">
        <v>1.0782400000000003</v>
      </c>
      <c r="L142">
        <v>22.200000000000728</v>
      </c>
      <c r="M142">
        <v>31.099999999996726</v>
      </c>
      <c r="N142">
        <v>3.96</v>
      </c>
      <c r="O142" s="394">
        <v>0.38611111111094942</v>
      </c>
    </row>
    <row r="143" spans="1:15">
      <c r="A143">
        <v>142</v>
      </c>
      <c r="B143" t="s">
        <v>98</v>
      </c>
      <c r="C143">
        <v>8</v>
      </c>
      <c r="D143">
        <v>0.09</v>
      </c>
      <c r="E143">
        <v>0.23</v>
      </c>
      <c r="F143" s="447">
        <v>43252.052777777775</v>
      </c>
      <c r="G143">
        <v>1.0786100000000001</v>
      </c>
      <c r="H143" s="447">
        <v>43257.620833333334</v>
      </c>
      <c r="I143">
        <v>1.0899399999999999</v>
      </c>
      <c r="J143" s="447">
        <v>43259.252083333333</v>
      </c>
      <c r="K143">
        <v>1.08219</v>
      </c>
      <c r="L143">
        <v>113.29999999999927</v>
      </c>
      <c r="M143">
        <v>77.5</v>
      </c>
      <c r="N143">
        <v>54.29</v>
      </c>
      <c r="O143" s="394">
        <v>5.1993055555576575</v>
      </c>
    </row>
    <row r="144" spans="1:15">
      <c r="A144">
        <v>143</v>
      </c>
      <c r="B144" t="s">
        <v>97</v>
      </c>
      <c r="C144">
        <v>4</v>
      </c>
      <c r="D144">
        <v>0.01</v>
      </c>
      <c r="E144">
        <v>0.04</v>
      </c>
      <c r="F144" s="447">
        <v>43255.348611111112</v>
      </c>
      <c r="G144">
        <v>1.0869200000000001</v>
      </c>
      <c r="H144" s="447">
        <v>43256.39166666667</v>
      </c>
      <c r="I144">
        <v>1.0835999999999999</v>
      </c>
      <c r="J144" s="447">
        <v>43257.0625</v>
      </c>
      <c r="K144">
        <v>1.0875699999999999</v>
      </c>
      <c r="L144">
        <v>33.200000000002547</v>
      </c>
      <c r="M144">
        <v>39.700000000000728</v>
      </c>
      <c r="N144">
        <v>6.08</v>
      </c>
      <c r="O144" s="394">
        <v>1.7138888888875954</v>
      </c>
    </row>
    <row r="145" spans="1:15">
      <c r="A145">
        <v>144</v>
      </c>
      <c r="B145" t="s">
        <v>97</v>
      </c>
      <c r="C145">
        <v>2</v>
      </c>
      <c r="D145">
        <v>0.01</v>
      </c>
      <c r="E145">
        <v>0.02</v>
      </c>
      <c r="F145" s="447">
        <v>43257.119444444441</v>
      </c>
      <c r="G145">
        <v>1.0871999999999999</v>
      </c>
      <c r="H145" s="447">
        <v>43257.268750000003</v>
      </c>
      <c r="I145">
        <v>1.08606</v>
      </c>
      <c r="J145" s="447">
        <v>43257.583333333336</v>
      </c>
      <c r="K145">
        <v>1.08863</v>
      </c>
      <c r="L145">
        <v>11.399999999999636</v>
      </c>
      <c r="M145">
        <v>25.699999999998909</v>
      </c>
      <c r="N145">
        <v>2.69</v>
      </c>
      <c r="O145" s="394">
        <v>0.46388888889487134</v>
      </c>
    </row>
    <row r="146" spans="1:1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43257.589583333334</v>
      </c>
      <c r="G146">
        <v>1.08813</v>
      </c>
      <c r="H146" s="447">
        <v>43257.589583333334</v>
      </c>
      <c r="I146">
        <v>1.08813</v>
      </c>
      <c r="J146" s="447">
        <v>43257.648611111108</v>
      </c>
      <c r="K146">
        <v>1.0901099999999999</v>
      </c>
      <c r="L146">
        <v>0</v>
      </c>
      <c r="M146">
        <v>19.799999999997453</v>
      </c>
      <c r="N146">
        <v>1.33</v>
      </c>
      <c r="O146" s="394">
        <v>5.9027777773735579E-2</v>
      </c>
    </row>
    <row r="147" spans="1:15">
      <c r="A147">
        <v>146</v>
      </c>
      <c r="B147" t="s">
        <v>97</v>
      </c>
      <c r="C147">
        <v>10</v>
      </c>
      <c r="D147">
        <v>0.3</v>
      </c>
      <c r="E147">
        <v>0.69</v>
      </c>
      <c r="F147" s="447">
        <v>43257.685416666667</v>
      </c>
      <c r="G147">
        <v>1.08907</v>
      </c>
      <c r="H147" s="447">
        <v>43269.98333333333</v>
      </c>
      <c r="I147">
        <v>1.0684</v>
      </c>
      <c r="J147" s="447">
        <v>43272.09652777778</v>
      </c>
      <c r="K147">
        <v>1.0776000000000001</v>
      </c>
      <c r="L147">
        <v>206.70000000000073</v>
      </c>
      <c r="M147">
        <v>92.000000000001819</v>
      </c>
      <c r="N147">
        <v>153.14000000000001</v>
      </c>
      <c r="O147" s="394">
        <v>10.411111111112405</v>
      </c>
    </row>
    <row r="148" spans="1:1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43259.271527777775</v>
      </c>
      <c r="G148">
        <v>1.08104</v>
      </c>
      <c r="H148" s="447">
        <v>43259.271527777775</v>
      </c>
      <c r="I148">
        <v>1.08104</v>
      </c>
      <c r="J148" s="447">
        <v>43259.377083333333</v>
      </c>
      <c r="K148">
        <v>1.07904</v>
      </c>
      <c r="L148">
        <v>0</v>
      </c>
      <c r="M148">
        <v>20</v>
      </c>
      <c r="N148">
        <v>1.35</v>
      </c>
      <c r="O148" s="394">
        <v>0.1055555555576575</v>
      </c>
    </row>
    <row r="149" spans="1:15">
      <c r="A149">
        <v>148</v>
      </c>
      <c r="B149" t="s">
        <v>98</v>
      </c>
      <c r="C149">
        <v>5</v>
      </c>
      <c r="D149">
        <v>0.02</v>
      </c>
      <c r="E149">
        <v>0.06</v>
      </c>
      <c r="F149" s="447">
        <v>43259.407638888886</v>
      </c>
      <c r="G149">
        <v>1.0786899999999999</v>
      </c>
      <c r="H149" s="447">
        <v>43262.737500000003</v>
      </c>
      <c r="I149">
        <v>1.0831200000000001</v>
      </c>
      <c r="J149" s="447">
        <v>43264.425000000003</v>
      </c>
      <c r="K149">
        <v>1.0786100000000003</v>
      </c>
      <c r="L149">
        <v>44.300000000001091</v>
      </c>
      <c r="M149">
        <v>45.099999999998545</v>
      </c>
      <c r="N149">
        <v>10.39</v>
      </c>
      <c r="O149" s="394">
        <v>3.0173611111167702</v>
      </c>
    </row>
    <row r="150" spans="1:1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43264.428472222222</v>
      </c>
      <c r="G150">
        <v>1.0791200000000001</v>
      </c>
      <c r="H150" s="447">
        <v>43264.428472222222</v>
      </c>
      <c r="I150">
        <v>1.0791200000000001</v>
      </c>
      <c r="J150" s="447">
        <v>43264.512499999997</v>
      </c>
      <c r="K150">
        <v>1.0770999999999999</v>
      </c>
      <c r="L150">
        <v>0</v>
      </c>
      <c r="M150">
        <v>20.200000000000728</v>
      </c>
      <c r="N150">
        <v>1.37</v>
      </c>
      <c r="O150" s="394">
        <v>8.4027777775190771E-2</v>
      </c>
    </row>
    <row r="151" spans="1:15">
      <c r="A151">
        <v>150</v>
      </c>
      <c r="B151" t="s">
        <v>98</v>
      </c>
      <c r="C151">
        <v>3</v>
      </c>
      <c r="D151">
        <v>0.01</v>
      </c>
      <c r="E151">
        <v>0.03</v>
      </c>
      <c r="F151" s="447">
        <v>43264.553472222222</v>
      </c>
      <c r="G151">
        <v>1.07734</v>
      </c>
      <c r="H151" s="447">
        <v>43264.774305555555</v>
      </c>
      <c r="I151">
        <v>1.07958</v>
      </c>
      <c r="J151" s="447">
        <v>43265.013888888891</v>
      </c>
      <c r="K151">
        <v>1.07646</v>
      </c>
      <c r="L151">
        <v>22.399999999999636</v>
      </c>
      <c r="M151">
        <v>31.199999999998909</v>
      </c>
      <c r="N151">
        <v>3.8099999999999996</v>
      </c>
      <c r="O151" s="394">
        <v>0.46041666666860692</v>
      </c>
    </row>
    <row r="152" spans="1:15">
      <c r="A152">
        <v>151</v>
      </c>
      <c r="B152" t="s">
        <v>98</v>
      </c>
      <c r="C152">
        <v>1</v>
      </c>
      <c r="D152">
        <v>0.01</v>
      </c>
      <c r="E152">
        <v>0.01</v>
      </c>
      <c r="F152" s="447">
        <v>43265.052777777775</v>
      </c>
      <c r="G152">
        <v>1.0772999999999999</v>
      </c>
      <c r="H152" s="447">
        <v>43265.052777777775</v>
      </c>
      <c r="I152">
        <v>1.0772999999999999</v>
      </c>
      <c r="J152" s="447">
        <v>43265.219444444447</v>
      </c>
      <c r="K152">
        <v>1.07531</v>
      </c>
      <c r="L152">
        <v>0</v>
      </c>
      <c r="M152">
        <v>19.899999999999636</v>
      </c>
      <c r="N152">
        <v>1.34</v>
      </c>
      <c r="O152" s="394">
        <v>0.16666666667151731</v>
      </c>
    </row>
    <row r="153" spans="1:15">
      <c r="A153">
        <v>152</v>
      </c>
      <c r="B153" t="s">
        <v>98</v>
      </c>
      <c r="C153">
        <v>2</v>
      </c>
      <c r="D153">
        <v>0.01</v>
      </c>
      <c r="E153">
        <v>0.02</v>
      </c>
      <c r="F153" s="447">
        <v>43265.484027777777</v>
      </c>
      <c r="G153">
        <v>1.0729200000000001</v>
      </c>
      <c r="H153" s="447">
        <v>43265.49722222222</v>
      </c>
      <c r="I153">
        <v>1.07403</v>
      </c>
      <c r="J153" s="447">
        <v>43265.793749999997</v>
      </c>
      <c r="K153">
        <v>1.07148</v>
      </c>
      <c r="L153">
        <v>11.100000000000364</v>
      </c>
      <c r="M153">
        <v>25.500000000001819</v>
      </c>
      <c r="N153">
        <v>2.69</v>
      </c>
      <c r="O153" s="394">
        <v>0.30972222222044365</v>
      </c>
    </row>
    <row r="154" spans="1:15">
      <c r="A154">
        <v>153</v>
      </c>
      <c r="B154" t="s">
        <v>98</v>
      </c>
      <c r="C154">
        <v>4</v>
      </c>
      <c r="D154">
        <v>0.01</v>
      </c>
      <c r="E154">
        <v>0.04</v>
      </c>
      <c r="F154" s="447">
        <v>43265.886111111111</v>
      </c>
      <c r="G154">
        <v>1.0716399999999999</v>
      </c>
      <c r="H154" s="447">
        <v>43266.299305555556</v>
      </c>
      <c r="I154">
        <v>1.0751200000000001</v>
      </c>
      <c r="J154" s="447">
        <v>43269.438888888886</v>
      </c>
      <c r="K154">
        <v>1.0710599999999999</v>
      </c>
      <c r="L154">
        <v>34.800000000001091</v>
      </c>
      <c r="M154">
        <v>40.600000000002183</v>
      </c>
      <c r="N154">
        <v>6.18</v>
      </c>
      <c r="O154" s="394">
        <v>1.5527777777751908</v>
      </c>
    </row>
    <row r="155" spans="1:1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43269.54583333333</v>
      </c>
      <c r="G155">
        <v>1.07094</v>
      </c>
      <c r="H155" s="447">
        <v>43269.54583333333</v>
      </c>
      <c r="I155">
        <v>1.07094</v>
      </c>
      <c r="J155" s="447">
        <v>43269.620138888888</v>
      </c>
      <c r="K155">
        <v>1.0689299999999999</v>
      </c>
      <c r="L155">
        <v>0</v>
      </c>
      <c r="M155">
        <v>20.100000000000364</v>
      </c>
      <c r="N155">
        <v>1.35</v>
      </c>
      <c r="O155" s="394">
        <v>7.4305555557657499E-2</v>
      </c>
    </row>
    <row r="156" spans="1:15">
      <c r="A156">
        <v>155</v>
      </c>
      <c r="B156" t="s">
        <v>98</v>
      </c>
      <c r="C156">
        <v>2</v>
      </c>
      <c r="D156">
        <v>0.01</v>
      </c>
      <c r="E156">
        <v>0.02</v>
      </c>
      <c r="F156" s="447">
        <v>43269.629861111112</v>
      </c>
      <c r="G156">
        <v>1.06962</v>
      </c>
      <c r="H156" s="447">
        <v>43269.686805555553</v>
      </c>
      <c r="I156">
        <v>1.0707800000000001</v>
      </c>
      <c r="J156" s="447">
        <v>43269.984027777777</v>
      </c>
      <c r="K156">
        <v>1.0681799999999999</v>
      </c>
      <c r="L156">
        <v>11.600000000000364</v>
      </c>
      <c r="M156">
        <v>26.000000000001819</v>
      </c>
      <c r="N156">
        <v>2.73</v>
      </c>
      <c r="O156" s="394">
        <v>0.35416666666424135</v>
      </c>
    </row>
    <row r="157" spans="1:15">
      <c r="A157">
        <v>156</v>
      </c>
      <c r="B157" t="s">
        <v>98</v>
      </c>
      <c r="C157">
        <v>2</v>
      </c>
      <c r="D157">
        <v>0.01</v>
      </c>
      <c r="E157">
        <v>0.02</v>
      </c>
      <c r="F157" s="447">
        <v>43269.989583333336</v>
      </c>
      <c r="G157">
        <v>1.0681499999999999</v>
      </c>
      <c r="H157" s="447">
        <v>43270.036805555559</v>
      </c>
      <c r="I157">
        <v>1.0692699999999999</v>
      </c>
      <c r="J157" s="447">
        <v>43270.170138888891</v>
      </c>
      <c r="K157">
        <v>1.0666899999999999</v>
      </c>
      <c r="L157">
        <v>11.199999999998909</v>
      </c>
      <c r="M157">
        <v>25.799999999999272</v>
      </c>
      <c r="N157">
        <v>2.69</v>
      </c>
      <c r="O157" s="394">
        <v>0.18055555555474712</v>
      </c>
    </row>
    <row r="158" spans="1:15">
      <c r="A158">
        <v>157</v>
      </c>
      <c r="B158" t="s">
        <v>98</v>
      </c>
      <c r="C158">
        <v>12</v>
      </c>
      <c r="D158">
        <v>1.1499999999999999</v>
      </c>
      <c r="E158">
        <v>2.4099999999999997</v>
      </c>
      <c r="F158" s="447">
        <v>43270.214583333334</v>
      </c>
      <c r="G158">
        <v>1.0664199999999999</v>
      </c>
      <c r="H158" s="447">
        <v>43284.224999999999</v>
      </c>
      <c r="I158">
        <v>1.09629</v>
      </c>
      <c r="J158" s="447">
        <v>43286.629861111112</v>
      </c>
      <c r="K158">
        <v>1.0876399999999999</v>
      </c>
      <c r="L158">
        <v>298.70000000000073</v>
      </c>
      <c r="M158">
        <v>86.5</v>
      </c>
      <c r="N158">
        <v>503.8599999999999</v>
      </c>
      <c r="O158" s="394">
        <v>12.415277777778101</v>
      </c>
    </row>
    <row r="159" spans="1:15">
      <c r="A159">
        <v>158</v>
      </c>
      <c r="B159" t="s">
        <v>97</v>
      </c>
      <c r="C159">
        <v>6</v>
      </c>
      <c r="D159">
        <v>0.03</v>
      </c>
      <c r="E159">
        <v>0.09</v>
      </c>
      <c r="F159" s="447">
        <v>43272.101388888892</v>
      </c>
      <c r="G159">
        <v>1.0770900000000001</v>
      </c>
      <c r="H159" s="447">
        <v>43273.199305555558</v>
      </c>
      <c r="I159">
        <v>1.07155</v>
      </c>
      <c r="J159" s="447">
        <v>43273.418749999997</v>
      </c>
      <c r="K159">
        <v>1.0764500000000001</v>
      </c>
      <c r="L159">
        <v>55.400000000001455</v>
      </c>
      <c r="M159">
        <v>49.000000000001819</v>
      </c>
      <c r="N159">
        <v>17.600000000000001</v>
      </c>
      <c r="O159" s="394">
        <v>1.3173611111051287</v>
      </c>
    </row>
    <row r="160" spans="1:15">
      <c r="A160">
        <v>159</v>
      </c>
      <c r="B160" t="s">
        <v>97</v>
      </c>
      <c r="C160">
        <v>3</v>
      </c>
      <c r="D160">
        <v>0.01</v>
      </c>
      <c r="E160">
        <v>0.03</v>
      </c>
      <c r="F160" s="447">
        <v>43273.427777777775</v>
      </c>
      <c r="G160">
        <v>1.0763400000000001</v>
      </c>
      <c r="H160" s="447">
        <v>43276.029861111114</v>
      </c>
      <c r="I160">
        <v>1.07413</v>
      </c>
      <c r="J160" s="447">
        <v>43277.301388888889</v>
      </c>
      <c r="K160">
        <v>1.0773100000000002</v>
      </c>
      <c r="L160">
        <v>22.100000000000364</v>
      </c>
      <c r="M160">
        <v>31.800000000001091</v>
      </c>
      <c r="N160">
        <v>4.05</v>
      </c>
      <c r="O160" s="394">
        <v>1.8736111111138598</v>
      </c>
    </row>
    <row r="161" spans="1:15">
      <c r="A161">
        <v>160</v>
      </c>
      <c r="B161" t="s">
        <v>97</v>
      </c>
      <c r="C161">
        <v>2</v>
      </c>
      <c r="D161">
        <v>0.01</v>
      </c>
      <c r="E161">
        <v>0.02</v>
      </c>
      <c r="F161" s="447">
        <v>43277.304166666669</v>
      </c>
      <c r="G161">
        <v>1.0767899999999999</v>
      </c>
      <c r="H161" s="447">
        <v>43277.32916666667</v>
      </c>
      <c r="I161">
        <v>1.07569</v>
      </c>
      <c r="J161" s="447">
        <v>43277.636805555558</v>
      </c>
      <c r="K161">
        <v>1.0782</v>
      </c>
      <c r="L161">
        <v>11</v>
      </c>
      <c r="M161">
        <v>25.100000000000364</v>
      </c>
      <c r="N161">
        <v>2.6399999999999997</v>
      </c>
      <c r="O161" s="394">
        <v>0.33263888888905058</v>
      </c>
    </row>
    <row r="162" spans="1:15">
      <c r="A162">
        <v>161</v>
      </c>
      <c r="B162" t="s">
        <v>97</v>
      </c>
      <c r="C162">
        <v>2</v>
      </c>
      <c r="D162">
        <v>0.01</v>
      </c>
      <c r="E162">
        <v>0.02</v>
      </c>
      <c r="F162" s="447">
        <v>43277.743750000001</v>
      </c>
      <c r="G162">
        <v>1.07823</v>
      </c>
      <c r="H162" s="447">
        <v>43277.87777777778</v>
      </c>
      <c r="I162">
        <v>1.07456</v>
      </c>
      <c r="J162" s="447">
        <v>43277.878472222219</v>
      </c>
      <c r="K162">
        <v>1.0784</v>
      </c>
      <c r="L162">
        <v>36.700000000000728</v>
      </c>
      <c r="M162">
        <v>38.399999999999636</v>
      </c>
      <c r="N162">
        <v>2.69</v>
      </c>
      <c r="O162" s="394">
        <v>0.13472222221753327</v>
      </c>
    </row>
    <row r="163" spans="1:15">
      <c r="A163">
        <v>162</v>
      </c>
      <c r="B163" t="s">
        <v>97</v>
      </c>
      <c r="C163">
        <v>1</v>
      </c>
      <c r="D163">
        <v>0.01</v>
      </c>
      <c r="E163">
        <v>0.01</v>
      </c>
      <c r="F163" s="447">
        <v>43278.037499999999</v>
      </c>
      <c r="G163">
        <v>1.0793900000000001</v>
      </c>
      <c r="H163" s="447">
        <v>43278.037499999999</v>
      </c>
      <c r="I163">
        <v>1.0793900000000001</v>
      </c>
      <c r="J163" s="447">
        <v>43278.050694444442</v>
      </c>
      <c r="K163">
        <v>1.08142</v>
      </c>
      <c r="L163">
        <v>0</v>
      </c>
      <c r="M163">
        <v>20.299999999999272</v>
      </c>
      <c r="N163">
        <v>1.37</v>
      </c>
      <c r="O163" s="394">
        <v>1.3194444443797693E-2</v>
      </c>
    </row>
    <row r="164" spans="1:15">
      <c r="A164">
        <v>163</v>
      </c>
      <c r="B164" t="s">
        <v>97</v>
      </c>
      <c r="C164">
        <v>2</v>
      </c>
      <c r="D164">
        <v>0.01</v>
      </c>
      <c r="E164">
        <v>0.02</v>
      </c>
      <c r="F164" s="447">
        <v>43278.063194444447</v>
      </c>
      <c r="G164">
        <v>1.08127</v>
      </c>
      <c r="H164" s="447">
        <v>43278.073611111111</v>
      </c>
      <c r="I164">
        <v>1.0796300000000001</v>
      </c>
      <c r="J164" s="447">
        <v>43278.211111111108</v>
      </c>
      <c r="K164">
        <v>1.08247</v>
      </c>
      <c r="L164">
        <v>16.399999999997817</v>
      </c>
      <c r="M164">
        <v>28.399999999999636</v>
      </c>
      <c r="N164">
        <v>2.71</v>
      </c>
      <c r="O164" s="394">
        <v>0.14791666666133096</v>
      </c>
    </row>
    <row r="165" spans="1:15">
      <c r="A165">
        <v>164</v>
      </c>
      <c r="B165" t="s">
        <v>97</v>
      </c>
      <c r="C165">
        <v>2</v>
      </c>
      <c r="D165">
        <v>0.01</v>
      </c>
      <c r="E165">
        <v>0.02</v>
      </c>
      <c r="F165" s="447">
        <v>43278.297222222223</v>
      </c>
      <c r="G165">
        <v>1.0817300000000001</v>
      </c>
      <c r="H165" s="447">
        <v>43278.375694444447</v>
      </c>
      <c r="I165">
        <v>1.08056</v>
      </c>
      <c r="J165" s="447">
        <v>43278.447222222225</v>
      </c>
      <c r="K165">
        <v>1.08314</v>
      </c>
      <c r="L165">
        <v>11.700000000000728</v>
      </c>
      <c r="M165">
        <v>25.799999999999272</v>
      </c>
      <c r="N165">
        <v>2.69</v>
      </c>
      <c r="O165" s="394">
        <v>0.15000000000145519</v>
      </c>
    </row>
    <row r="166" spans="1:15">
      <c r="A166">
        <v>165</v>
      </c>
      <c r="B166" t="s">
        <v>97</v>
      </c>
      <c r="C166">
        <v>1</v>
      </c>
      <c r="D166">
        <v>0.01</v>
      </c>
      <c r="E166">
        <v>0.01</v>
      </c>
      <c r="F166" s="447">
        <v>43278.484722222223</v>
      </c>
      <c r="G166">
        <v>1.08179</v>
      </c>
      <c r="H166" s="447">
        <v>43278.484722222223</v>
      </c>
      <c r="I166">
        <v>1.08179</v>
      </c>
      <c r="J166" s="447">
        <v>43278.493750000001</v>
      </c>
      <c r="K166">
        <v>1.08386</v>
      </c>
      <c r="L166">
        <v>0</v>
      </c>
      <c r="M166">
        <v>20.700000000000728</v>
      </c>
      <c r="N166">
        <v>1.39</v>
      </c>
      <c r="O166" s="394">
        <v>9.0277777781011537E-3</v>
      </c>
    </row>
    <row r="167" spans="1:15">
      <c r="A167">
        <v>166</v>
      </c>
      <c r="B167" t="s">
        <v>97</v>
      </c>
      <c r="C167">
        <v>2</v>
      </c>
      <c r="D167">
        <v>0.01</v>
      </c>
      <c r="E167">
        <v>0.02</v>
      </c>
      <c r="F167" s="447">
        <v>43278.540277777778</v>
      </c>
      <c r="G167">
        <v>1.08368</v>
      </c>
      <c r="H167" s="447">
        <v>43278.570138888892</v>
      </c>
      <c r="I167">
        <v>1.0825800000000001</v>
      </c>
      <c r="J167" s="447">
        <v>43278.607638888891</v>
      </c>
      <c r="K167">
        <v>1.0851200000000001</v>
      </c>
      <c r="L167">
        <v>10.999999999998181</v>
      </c>
      <c r="M167">
        <v>25.399999999999636</v>
      </c>
      <c r="N167">
        <v>2.6799999999999997</v>
      </c>
      <c r="O167" s="394">
        <v>6.7361111112404615E-2</v>
      </c>
    </row>
    <row r="168" spans="1:15">
      <c r="A168">
        <v>167</v>
      </c>
      <c r="B168" t="s">
        <v>97</v>
      </c>
      <c r="C168">
        <v>6</v>
      </c>
      <c r="D168">
        <v>0.03</v>
      </c>
      <c r="E168">
        <v>0.09</v>
      </c>
      <c r="F168" s="447">
        <v>43278.616666666669</v>
      </c>
      <c r="G168">
        <v>1.0845199999999999</v>
      </c>
      <c r="H168" s="447">
        <v>43278.881944444445</v>
      </c>
      <c r="I168">
        <v>1.0782700000000001</v>
      </c>
      <c r="J168" s="447">
        <v>43279.05972222222</v>
      </c>
      <c r="K168">
        <v>1.0835699999999999</v>
      </c>
      <c r="L168">
        <v>62.499999999998181</v>
      </c>
      <c r="M168">
        <v>52.999999999998181</v>
      </c>
      <c r="N168">
        <v>16.75</v>
      </c>
      <c r="O168" s="394">
        <v>0.44305555555183673</v>
      </c>
    </row>
    <row r="169" spans="1:15">
      <c r="A169">
        <v>168</v>
      </c>
      <c r="B169" t="s">
        <v>97</v>
      </c>
      <c r="C169">
        <v>2</v>
      </c>
      <c r="D169">
        <v>0.01</v>
      </c>
      <c r="E169">
        <v>0.02</v>
      </c>
      <c r="F169" s="447">
        <v>43279.120138888888</v>
      </c>
      <c r="G169">
        <v>1.0846800000000001</v>
      </c>
      <c r="H169" s="447">
        <v>43279.273611111108</v>
      </c>
      <c r="I169">
        <v>1.0835699999999999</v>
      </c>
      <c r="J169" s="447">
        <v>43279.382638888892</v>
      </c>
      <c r="K169">
        <v>1.08616</v>
      </c>
      <c r="L169">
        <v>11.100000000002183</v>
      </c>
      <c r="M169">
        <v>25.900000000001455</v>
      </c>
      <c r="N169">
        <v>2.74</v>
      </c>
      <c r="O169" s="394">
        <v>0.26250000000436557</v>
      </c>
    </row>
    <row r="170" spans="1:15">
      <c r="A170">
        <v>169</v>
      </c>
      <c r="B170" t="s">
        <v>97</v>
      </c>
      <c r="C170">
        <v>1</v>
      </c>
      <c r="D170">
        <v>0.01</v>
      </c>
      <c r="E170">
        <v>0.01</v>
      </c>
      <c r="F170" s="447">
        <v>43279.40625</v>
      </c>
      <c r="G170">
        <v>1.08524</v>
      </c>
      <c r="H170" s="447">
        <v>43279.40625</v>
      </c>
      <c r="I170">
        <v>1.08524</v>
      </c>
      <c r="J170" s="447">
        <v>43279.591666666667</v>
      </c>
      <c r="K170">
        <v>1.08727</v>
      </c>
      <c r="L170">
        <v>0</v>
      </c>
      <c r="M170">
        <v>20.299999999999272</v>
      </c>
      <c r="N170">
        <v>1.37</v>
      </c>
      <c r="O170" s="394">
        <v>0.18541666666715173</v>
      </c>
    </row>
    <row r="171" spans="1:15">
      <c r="A171">
        <v>170</v>
      </c>
      <c r="B171" t="s">
        <v>97</v>
      </c>
      <c r="C171">
        <v>1</v>
      </c>
      <c r="D171">
        <v>0.01</v>
      </c>
      <c r="E171">
        <v>0.01</v>
      </c>
      <c r="F171" s="447">
        <v>43279.597222222219</v>
      </c>
      <c r="G171">
        <v>1.08667</v>
      </c>
      <c r="H171" s="447">
        <v>43279.597222222219</v>
      </c>
      <c r="I171">
        <v>1.08667</v>
      </c>
      <c r="J171" s="447">
        <v>43279.754861111112</v>
      </c>
      <c r="K171">
        <v>1.0886400000000001</v>
      </c>
      <c r="L171">
        <v>0</v>
      </c>
      <c r="M171">
        <v>19.699999999998909</v>
      </c>
      <c r="N171">
        <v>1.33</v>
      </c>
      <c r="O171" s="394">
        <v>0.15763888889341615</v>
      </c>
    </row>
    <row r="172" spans="1:15">
      <c r="A172">
        <v>171</v>
      </c>
      <c r="B172" t="s">
        <v>97</v>
      </c>
      <c r="C172">
        <v>1</v>
      </c>
      <c r="D172">
        <v>0.01</v>
      </c>
      <c r="E172">
        <v>0.01</v>
      </c>
      <c r="F172" s="447">
        <v>43279.828472222223</v>
      </c>
      <c r="G172">
        <v>1.0880300000000001</v>
      </c>
      <c r="H172" s="447">
        <v>43279.828472222223</v>
      </c>
      <c r="I172">
        <v>1.0880300000000001</v>
      </c>
      <c r="J172" s="447">
        <v>43280.111111111109</v>
      </c>
      <c r="K172">
        <v>1.0900700000000001</v>
      </c>
      <c r="L172">
        <v>0</v>
      </c>
      <c r="M172">
        <v>20.399999999999636</v>
      </c>
      <c r="N172">
        <v>1.35</v>
      </c>
      <c r="O172" s="394">
        <v>0.28263888888614019</v>
      </c>
    </row>
    <row r="173" spans="1:15">
      <c r="A173">
        <v>172</v>
      </c>
      <c r="B173" t="s">
        <v>97</v>
      </c>
      <c r="C173">
        <v>1</v>
      </c>
      <c r="D173">
        <v>0.01</v>
      </c>
      <c r="E173">
        <v>0.01</v>
      </c>
      <c r="F173" s="447">
        <v>43280.118750000001</v>
      </c>
      <c r="G173">
        <v>1.0897600000000001</v>
      </c>
      <c r="H173" s="447">
        <v>43280.118750000001</v>
      </c>
      <c r="I173">
        <v>1.0897600000000001</v>
      </c>
      <c r="J173" s="447">
        <v>43280.287499999999</v>
      </c>
      <c r="K173">
        <v>1.0917699999999999</v>
      </c>
      <c r="L173">
        <v>0</v>
      </c>
      <c r="M173">
        <v>20.099999999998545</v>
      </c>
      <c r="N173">
        <v>1.35</v>
      </c>
      <c r="O173" s="394">
        <v>0.16874999999708962</v>
      </c>
    </row>
    <row r="174" spans="1:15">
      <c r="A174">
        <v>173</v>
      </c>
      <c r="B174" t="s">
        <v>97</v>
      </c>
      <c r="C174">
        <v>3</v>
      </c>
      <c r="D174">
        <v>0.01</v>
      </c>
      <c r="E174">
        <v>0.03</v>
      </c>
      <c r="F174" s="447">
        <v>43280.331944444442</v>
      </c>
      <c r="G174">
        <v>1.09169</v>
      </c>
      <c r="H174" s="447">
        <v>43283.163194444445</v>
      </c>
      <c r="I174">
        <v>1.08931</v>
      </c>
      <c r="J174" s="447">
        <v>43283.398611111108</v>
      </c>
      <c r="K174">
        <v>1.0925100000000003</v>
      </c>
      <c r="L174">
        <v>23.799999999999272</v>
      </c>
      <c r="M174">
        <v>32.000000000003638</v>
      </c>
      <c r="N174">
        <v>4.04</v>
      </c>
      <c r="O174" s="394">
        <v>1.0666666666656965</v>
      </c>
    </row>
    <row r="175" spans="1:15">
      <c r="A175">
        <v>174</v>
      </c>
      <c r="B175" t="s">
        <v>97</v>
      </c>
      <c r="C175">
        <v>3</v>
      </c>
      <c r="D175">
        <v>0.01</v>
      </c>
      <c r="E175">
        <v>0.03</v>
      </c>
      <c r="F175" s="447">
        <v>43283.499305555553</v>
      </c>
      <c r="G175">
        <v>1.09405</v>
      </c>
      <c r="H175" s="447">
        <v>43283.634722222225</v>
      </c>
      <c r="I175">
        <v>1.09182</v>
      </c>
      <c r="J175" s="447">
        <v>43284.047222222223</v>
      </c>
      <c r="K175">
        <v>1.09494</v>
      </c>
      <c r="L175">
        <v>22.299999999999272</v>
      </c>
      <c r="M175">
        <v>31.199999999998909</v>
      </c>
      <c r="N175">
        <v>3.97</v>
      </c>
      <c r="O175" s="394">
        <v>0.54791666667006211</v>
      </c>
    </row>
    <row r="176" spans="1:15">
      <c r="A176">
        <v>175</v>
      </c>
      <c r="B176" t="s">
        <v>97</v>
      </c>
      <c r="C176">
        <v>2</v>
      </c>
      <c r="D176">
        <v>0.01</v>
      </c>
      <c r="E176">
        <v>0.02</v>
      </c>
      <c r="F176" s="447">
        <v>43284.054166666669</v>
      </c>
      <c r="G176">
        <v>1.09456</v>
      </c>
      <c r="H176" s="447">
        <v>43284.079861111109</v>
      </c>
      <c r="I176">
        <v>1.0934600000000001</v>
      </c>
      <c r="J176" s="447">
        <v>43284.200694444444</v>
      </c>
      <c r="K176">
        <v>1.0960300000000001</v>
      </c>
      <c r="L176">
        <v>11</v>
      </c>
      <c r="M176">
        <v>25.700000000000728</v>
      </c>
      <c r="N176">
        <v>2.7199999999999998</v>
      </c>
      <c r="O176" s="394">
        <v>0.14652777777519077</v>
      </c>
    </row>
    <row r="177" spans="1:15">
      <c r="A177">
        <v>176</v>
      </c>
      <c r="B177" t="s">
        <v>97</v>
      </c>
      <c r="C177">
        <v>8</v>
      </c>
      <c r="D177">
        <v>0.09</v>
      </c>
      <c r="E177">
        <v>0.23</v>
      </c>
      <c r="F177" s="447">
        <v>43284.293749999997</v>
      </c>
      <c r="G177">
        <v>1.0982499999999999</v>
      </c>
      <c r="H177" s="447">
        <v>43286.938194444447</v>
      </c>
      <c r="I177">
        <v>1.0869899999999999</v>
      </c>
      <c r="J177" s="447">
        <v>43294.199305555558</v>
      </c>
      <c r="K177">
        <v>1.09491</v>
      </c>
      <c r="L177">
        <v>112.60000000000036</v>
      </c>
      <c r="M177">
        <v>79.200000000000728</v>
      </c>
      <c r="N177">
        <v>53.62</v>
      </c>
      <c r="O177" s="394">
        <v>7.9055555555605679</v>
      </c>
    </row>
    <row r="178" spans="1:1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43286.695833333331</v>
      </c>
      <c r="G178">
        <v>1.0876600000000001</v>
      </c>
      <c r="H178" s="447">
        <v>43286.695833333331</v>
      </c>
      <c r="I178">
        <v>1.0876600000000001</v>
      </c>
      <c r="J178" s="447">
        <v>43287.70208333333</v>
      </c>
      <c r="K178">
        <v>1.08562</v>
      </c>
      <c r="L178">
        <v>0</v>
      </c>
      <c r="M178">
        <v>20.399999999999636</v>
      </c>
      <c r="N178">
        <v>1.34</v>
      </c>
      <c r="O178" s="394">
        <v>1.0062499999985448</v>
      </c>
    </row>
    <row r="179" spans="1:15">
      <c r="A179">
        <v>178</v>
      </c>
      <c r="B179" t="s">
        <v>98</v>
      </c>
      <c r="C179">
        <v>7</v>
      </c>
      <c r="D179">
        <v>0.05</v>
      </c>
      <c r="E179">
        <v>0.14000000000000001</v>
      </c>
      <c r="F179" s="447">
        <v>43289.882638888892</v>
      </c>
      <c r="G179">
        <v>1.08663</v>
      </c>
      <c r="H179" s="447">
        <v>43290.378472222219</v>
      </c>
      <c r="I179">
        <v>1.09335</v>
      </c>
      <c r="J179" s="447">
        <v>43291.947916666664</v>
      </c>
      <c r="K179">
        <v>1.0881099999999997</v>
      </c>
      <c r="L179">
        <v>67.200000000000728</v>
      </c>
      <c r="M179">
        <v>52.400000000003274</v>
      </c>
      <c r="N179">
        <v>30.2</v>
      </c>
      <c r="O179" s="394">
        <v>1.0652777777722804</v>
      </c>
    </row>
    <row r="180" spans="1:15">
      <c r="A180">
        <v>179</v>
      </c>
      <c r="B180" t="s">
        <v>98</v>
      </c>
      <c r="C180">
        <v>2</v>
      </c>
      <c r="D180">
        <v>0.01</v>
      </c>
      <c r="E180">
        <v>0.02</v>
      </c>
      <c r="F180" s="447">
        <v>43292.012499999997</v>
      </c>
      <c r="G180">
        <v>1.0886</v>
      </c>
      <c r="H180" s="447">
        <v>43292.084722222222</v>
      </c>
      <c r="I180">
        <v>1.0897699999999999</v>
      </c>
      <c r="J180" s="447">
        <v>43292.259027777778</v>
      </c>
      <c r="K180">
        <v>1.0871999999999999</v>
      </c>
      <c r="L180">
        <v>11.699999999998909</v>
      </c>
      <c r="M180">
        <v>25.699999999998909</v>
      </c>
      <c r="N180">
        <v>2.67</v>
      </c>
      <c r="O180" s="394">
        <v>0.24652777778101154</v>
      </c>
    </row>
    <row r="181" spans="1:15">
      <c r="A181">
        <v>180</v>
      </c>
      <c r="B181" t="s">
        <v>98</v>
      </c>
      <c r="C181">
        <v>7</v>
      </c>
      <c r="D181">
        <v>0.05</v>
      </c>
      <c r="E181">
        <v>0.14000000000000001</v>
      </c>
      <c r="F181" s="447">
        <v>43292.308333333334</v>
      </c>
      <c r="G181">
        <v>1.0878099999999999</v>
      </c>
      <c r="H181" s="447">
        <v>43294.01666666667</v>
      </c>
      <c r="I181">
        <v>1.0945199999999999</v>
      </c>
      <c r="J181" s="447">
        <v>43298.13958333333</v>
      </c>
      <c r="K181">
        <v>1.0891900000000001</v>
      </c>
      <c r="L181">
        <v>67.100000000000364</v>
      </c>
      <c r="M181">
        <v>53.299999999997453</v>
      </c>
      <c r="N181">
        <v>30.259999999999998</v>
      </c>
      <c r="O181" s="394">
        <v>3.8312499999956344</v>
      </c>
    </row>
    <row r="182" spans="1:15">
      <c r="A182">
        <v>181</v>
      </c>
      <c r="B182" t="s">
        <v>97</v>
      </c>
      <c r="C182">
        <v>2</v>
      </c>
      <c r="D182">
        <v>0.01</v>
      </c>
      <c r="E182">
        <v>0.02</v>
      </c>
      <c r="F182" s="447">
        <v>43294.292361111111</v>
      </c>
      <c r="G182">
        <v>1.0955299999999999</v>
      </c>
      <c r="H182" s="447">
        <v>43297.500694444447</v>
      </c>
      <c r="I182">
        <v>1.0944199999999999</v>
      </c>
      <c r="J182" s="447">
        <v>43297.947916666664</v>
      </c>
      <c r="K182">
        <v>1.097</v>
      </c>
      <c r="L182">
        <v>11.100000000000364</v>
      </c>
      <c r="M182">
        <v>25.800000000001091</v>
      </c>
      <c r="N182">
        <v>2.69</v>
      </c>
      <c r="O182" s="394">
        <v>1.6555555555532919</v>
      </c>
    </row>
    <row r="183" spans="1:15">
      <c r="A183">
        <v>182</v>
      </c>
      <c r="B183" t="s">
        <v>97</v>
      </c>
      <c r="C183">
        <v>7</v>
      </c>
      <c r="D183">
        <v>0.05</v>
      </c>
      <c r="E183">
        <v>0.14000000000000001</v>
      </c>
      <c r="F183" s="447">
        <v>43297.950694444444</v>
      </c>
      <c r="G183">
        <v>1.0952500000000001</v>
      </c>
      <c r="H183" s="447">
        <v>43298.140277777777</v>
      </c>
      <c r="I183">
        <v>1.0884799999999999</v>
      </c>
      <c r="J183" s="447">
        <v>43300.088194444441</v>
      </c>
      <c r="K183">
        <v>1.0938899999999998</v>
      </c>
      <c r="L183">
        <v>67.700000000000728</v>
      </c>
      <c r="M183">
        <v>54.099999999998545</v>
      </c>
      <c r="N183">
        <v>30.15</v>
      </c>
      <c r="O183" s="394">
        <v>2.1374999999970896</v>
      </c>
    </row>
    <row r="184" spans="1:15">
      <c r="A184">
        <v>183</v>
      </c>
      <c r="B184" t="s">
        <v>98</v>
      </c>
      <c r="C184">
        <v>1</v>
      </c>
      <c r="D184">
        <v>0.01</v>
      </c>
      <c r="E184">
        <v>0.01</v>
      </c>
      <c r="F184" s="447">
        <v>43298.147222222222</v>
      </c>
      <c r="G184">
        <v>1.0884199999999999</v>
      </c>
      <c r="H184" s="447">
        <v>43298.147222222222</v>
      </c>
      <c r="I184">
        <v>1.0884199999999999</v>
      </c>
      <c r="J184" s="447">
        <v>43298.336805555555</v>
      </c>
      <c r="K184">
        <v>1.0864400000000001</v>
      </c>
      <c r="L184">
        <v>0</v>
      </c>
      <c r="M184">
        <v>19.799999999997453</v>
      </c>
      <c r="N184">
        <v>1.33</v>
      </c>
      <c r="O184" s="394">
        <v>0.18958333333284827</v>
      </c>
    </row>
    <row r="185" spans="1:15">
      <c r="A185">
        <v>184</v>
      </c>
      <c r="B185" t="s">
        <v>98</v>
      </c>
      <c r="C185">
        <v>5</v>
      </c>
      <c r="D185">
        <v>0.02</v>
      </c>
      <c r="E185">
        <v>0.06</v>
      </c>
      <c r="F185" s="447">
        <v>43298.466666666667</v>
      </c>
      <c r="G185">
        <v>1.0871</v>
      </c>
      <c r="H185" s="447">
        <v>43300.088194444441</v>
      </c>
      <c r="I185">
        <v>1.09388</v>
      </c>
      <c r="J185" s="447">
        <v>43304.309027777781</v>
      </c>
      <c r="K185">
        <v>1.0881400000000001</v>
      </c>
      <c r="L185">
        <v>67.799999999999272</v>
      </c>
      <c r="M185">
        <v>57.399999999997817</v>
      </c>
      <c r="N185">
        <v>10.39</v>
      </c>
      <c r="O185" s="394">
        <v>3.8423611111138598</v>
      </c>
    </row>
    <row r="186" spans="1:15">
      <c r="A186">
        <v>185</v>
      </c>
      <c r="B186" t="s">
        <v>97</v>
      </c>
      <c r="C186">
        <v>7</v>
      </c>
      <c r="D186">
        <v>0.05</v>
      </c>
      <c r="E186">
        <v>0.14000000000000001</v>
      </c>
      <c r="F186" s="447">
        <v>43300.111111111109</v>
      </c>
      <c r="G186">
        <v>1.09337</v>
      </c>
      <c r="H186" s="447">
        <v>43305.057638888888</v>
      </c>
      <c r="I186">
        <v>1.0867100000000001</v>
      </c>
      <c r="J186" s="447">
        <v>43305.947916666664</v>
      </c>
      <c r="K186">
        <v>1.0919399999999999</v>
      </c>
      <c r="L186">
        <v>66.599999999998545</v>
      </c>
      <c r="M186">
        <v>52.299999999999272</v>
      </c>
      <c r="N186">
        <v>30.16</v>
      </c>
      <c r="O186" s="394">
        <v>3.8368055555547471</v>
      </c>
    </row>
    <row r="187" spans="1:15">
      <c r="A187">
        <v>186</v>
      </c>
      <c r="B187" t="s">
        <v>98</v>
      </c>
      <c r="C187">
        <v>5</v>
      </c>
      <c r="D187">
        <v>0.02</v>
      </c>
      <c r="E187">
        <v>0.06</v>
      </c>
      <c r="F187" s="447">
        <v>43304.62222222222</v>
      </c>
      <c r="G187">
        <v>1.08785</v>
      </c>
      <c r="H187" s="447">
        <v>43306.007638888892</v>
      </c>
      <c r="I187">
        <v>1.0923</v>
      </c>
      <c r="J187" s="447">
        <v>43306.261111111111</v>
      </c>
      <c r="K187">
        <v>1.08782</v>
      </c>
      <c r="L187">
        <v>44.5</v>
      </c>
      <c r="M187">
        <v>44.799999999999272</v>
      </c>
      <c r="N187">
        <v>10.48</v>
      </c>
      <c r="O187" s="394">
        <v>1.6388888888905058</v>
      </c>
    </row>
    <row r="188" spans="1:15">
      <c r="A188">
        <v>187</v>
      </c>
      <c r="B188" t="s">
        <v>97</v>
      </c>
      <c r="C188">
        <v>7</v>
      </c>
      <c r="D188">
        <v>0.05</v>
      </c>
      <c r="E188">
        <v>0.14000000000000001</v>
      </c>
      <c r="F188" s="447">
        <v>43305.956250000003</v>
      </c>
      <c r="G188">
        <v>1.0915699999999999</v>
      </c>
      <c r="H188" s="447">
        <v>43311.600694444445</v>
      </c>
      <c r="I188">
        <v>1.08483</v>
      </c>
      <c r="J188" s="447">
        <v>43312.558333333334</v>
      </c>
      <c r="K188">
        <v>1.0901400000000001</v>
      </c>
      <c r="L188">
        <v>67.399999999999636</v>
      </c>
      <c r="M188">
        <v>53.100000000002183</v>
      </c>
      <c r="N188">
        <v>30.15</v>
      </c>
      <c r="O188" s="394">
        <v>4.6020833333313931</v>
      </c>
    </row>
    <row r="189" spans="1:15">
      <c r="A189">
        <v>188</v>
      </c>
      <c r="B189" t="s">
        <v>98</v>
      </c>
      <c r="C189">
        <v>3</v>
      </c>
      <c r="D189">
        <v>0.01</v>
      </c>
      <c r="E189">
        <v>0.03</v>
      </c>
      <c r="F189" s="447">
        <v>43306.277777777781</v>
      </c>
      <c r="G189">
        <v>1.08812</v>
      </c>
      <c r="H189" s="447">
        <v>43306.822222222225</v>
      </c>
      <c r="I189">
        <v>1.09033</v>
      </c>
      <c r="J189" s="447">
        <v>43307.291666666664</v>
      </c>
      <c r="K189">
        <v>1.0872200000000001</v>
      </c>
      <c r="L189">
        <v>22.100000000002183</v>
      </c>
      <c r="M189">
        <v>31.100000000000364</v>
      </c>
      <c r="N189">
        <v>3.8200000000000003</v>
      </c>
      <c r="O189" s="394">
        <v>1.0138888888832298</v>
      </c>
    </row>
    <row r="190" spans="1:15">
      <c r="A190">
        <v>189</v>
      </c>
      <c r="B190" t="s">
        <v>98</v>
      </c>
      <c r="C190">
        <v>2</v>
      </c>
      <c r="D190">
        <v>0.01</v>
      </c>
      <c r="E190">
        <v>0.02</v>
      </c>
      <c r="F190" s="447">
        <v>43307.320138888892</v>
      </c>
      <c r="G190">
        <v>1.08812</v>
      </c>
      <c r="H190" s="447">
        <v>43307.420138888891</v>
      </c>
      <c r="I190">
        <v>1.0892200000000001</v>
      </c>
      <c r="J190" s="447">
        <v>43307.6</v>
      </c>
      <c r="K190">
        <v>1.08666</v>
      </c>
      <c r="L190">
        <v>11.000000000001819</v>
      </c>
      <c r="M190">
        <v>25.600000000000364</v>
      </c>
      <c r="N190">
        <v>2.7</v>
      </c>
      <c r="O190" s="394">
        <v>0.27986111110658385</v>
      </c>
    </row>
    <row r="191" spans="1:15">
      <c r="A191">
        <v>190</v>
      </c>
      <c r="B191" t="s">
        <v>98</v>
      </c>
      <c r="C191">
        <v>4</v>
      </c>
      <c r="D191">
        <v>0.01</v>
      </c>
      <c r="E191">
        <v>0.04</v>
      </c>
      <c r="F191" s="447">
        <v>43307.897222222222</v>
      </c>
      <c r="G191">
        <v>1.08731</v>
      </c>
      <c r="H191" s="447">
        <v>43308.556250000001</v>
      </c>
      <c r="I191">
        <v>1.0906400000000001</v>
      </c>
      <c r="J191" s="447">
        <v>43311.234722222223</v>
      </c>
      <c r="K191">
        <v>1.08667</v>
      </c>
      <c r="L191">
        <v>33.299999999999272</v>
      </c>
      <c r="M191">
        <v>39.699999999998909</v>
      </c>
      <c r="N191">
        <v>6.1099999999999994</v>
      </c>
      <c r="O191" s="394">
        <v>1.3375000000014552</v>
      </c>
    </row>
    <row r="192" spans="1:15">
      <c r="A192">
        <v>191</v>
      </c>
      <c r="B192" t="s">
        <v>98</v>
      </c>
      <c r="C192">
        <v>2</v>
      </c>
      <c r="D192">
        <v>0.01</v>
      </c>
      <c r="E192">
        <v>0.02</v>
      </c>
      <c r="F192" s="447">
        <v>43311.28125</v>
      </c>
      <c r="G192">
        <v>1.0872200000000001</v>
      </c>
      <c r="H192" s="447">
        <v>43311.378472222219</v>
      </c>
      <c r="I192">
        <v>1.0883499999999999</v>
      </c>
      <c r="J192" s="447">
        <v>43311.52847222222</v>
      </c>
      <c r="K192">
        <v>1.0858000000000001</v>
      </c>
      <c r="L192">
        <v>11.299999999999272</v>
      </c>
      <c r="M192">
        <v>25.499999999998181</v>
      </c>
      <c r="N192">
        <v>2.67</v>
      </c>
      <c r="O192" s="394">
        <v>0.24722222222044365</v>
      </c>
    </row>
    <row r="193" spans="1:15">
      <c r="A193">
        <v>192</v>
      </c>
      <c r="B193" t="s">
        <v>98</v>
      </c>
      <c r="C193">
        <v>12</v>
      </c>
      <c r="D193">
        <v>1.1499999999999999</v>
      </c>
      <c r="E193">
        <v>2.4099999999999997</v>
      </c>
      <c r="F193" s="447">
        <v>43311.868750000001</v>
      </c>
      <c r="G193">
        <v>1.08572</v>
      </c>
      <c r="H193" s="447">
        <v>43321.270833333336</v>
      </c>
      <c r="I193">
        <v>1.1155600000000001</v>
      </c>
      <c r="J193" s="447">
        <v>43322.515972222223</v>
      </c>
      <c r="K193">
        <v>1.1070600000000002</v>
      </c>
      <c r="L193">
        <v>298.39999999999964</v>
      </c>
      <c r="M193">
        <v>84.999999999998181</v>
      </c>
      <c r="N193">
        <v>502.80999999999995</v>
      </c>
      <c r="O193" s="394">
        <v>8.6472222222218988</v>
      </c>
    </row>
    <row r="194" spans="1:1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43312.561805555553</v>
      </c>
      <c r="G194">
        <v>1.0901000000000001</v>
      </c>
      <c r="H194" s="447">
        <v>43312.561805555553</v>
      </c>
      <c r="I194">
        <v>1.0901000000000001</v>
      </c>
      <c r="J194" s="447">
        <v>43312.625694444447</v>
      </c>
      <c r="K194">
        <v>1.09213</v>
      </c>
      <c r="L194">
        <v>0</v>
      </c>
      <c r="M194">
        <v>20.300000000001091</v>
      </c>
      <c r="N194">
        <v>1.36</v>
      </c>
      <c r="O194" s="394">
        <v>6.3888888893416151E-2</v>
      </c>
    </row>
    <row r="195" spans="1:15">
      <c r="A195">
        <v>194</v>
      </c>
      <c r="B195" t="s">
        <v>97</v>
      </c>
      <c r="C195">
        <v>1</v>
      </c>
      <c r="D195">
        <v>0.01</v>
      </c>
      <c r="E195">
        <v>0.01</v>
      </c>
      <c r="F195" s="447">
        <v>43312.824999999997</v>
      </c>
      <c r="G195">
        <v>1.0890500000000001</v>
      </c>
      <c r="H195" s="447">
        <v>43312.824999999997</v>
      </c>
      <c r="I195">
        <v>1.0890500000000001</v>
      </c>
      <c r="J195" s="447">
        <v>43313.194444444445</v>
      </c>
      <c r="K195">
        <v>1.09107</v>
      </c>
      <c r="L195">
        <v>0</v>
      </c>
      <c r="M195">
        <v>20.200000000000728</v>
      </c>
      <c r="N195">
        <v>1.33</v>
      </c>
      <c r="O195" s="394">
        <v>0.36944444444816327</v>
      </c>
    </row>
    <row r="196" spans="1:15">
      <c r="A196">
        <v>195</v>
      </c>
      <c r="B196" t="s">
        <v>97</v>
      </c>
      <c r="C196">
        <v>2</v>
      </c>
      <c r="D196">
        <v>0.01</v>
      </c>
      <c r="E196">
        <v>0.02</v>
      </c>
      <c r="F196" s="447">
        <v>43313.293055555558</v>
      </c>
      <c r="G196">
        <v>1.0901700000000001</v>
      </c>
      <c r="H196" s="447">
        <v>43313.518750000003</v>
      </c>
      <c r="I196">
        <v>1.0890500000000001</v>
      </c>
      <c r="J196" s="447">
        <v>43314.586111111108</v>
      </c>
      <c r="K196">
        <v>1.0917399999999999</v>
      </c>
      <c r="L196">
        <v>11.200000000000728</v>
      </c>
      <c r="M196">
        <v>26.899999999999636</v>
      </c>
      <c r="N196">
        <v>2.69</v>
      </c>
      <c r="O196" s="394">
        <v>1.2930555555503815</v>
      </c>
    </row>
    <row r="197" spans="1:1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43314.605555555558</v>
      </c>
      <c r="G197">
        <v>1.09185</v>
      </c>
      <c r="H197" s="447">
        <v>43314.605555555558</v>
      </c>
      <c r="I197">
        <v>1.09185</v>
      </c>
      <c r="J197" s="447">
        <v>43315.055555555555</v>
      </c>
      <c r="K197">
        <v>1.09388</v>
      </c>
      <c r="L197">
        <v>0</v>
      </c>
      <c r="M197">
        <v>20.299999999999272</v>
      </c>
      <c r="N197">
        <v>1.33</v>
      </c>
      <c r="O197" s="394">
        <v>0.44999999999708962</v>
      </c>
    </row>
    <row r="198" spans="1:15">
      <c r="A198">
        <v>197</v>
      </c>
      <c r="B198" t="s">
        <v>97</v>
      </c>
      <c r="C198">
        <v>2</v>
      </c>
      <c r="D198">
        <v>0.01</v>
      </c>
      <c r="E198">
        <v>0.02</v>
      </c>
      <c r="F198" s="447">
        <v>43315.302083333336</v>
      </c>
      <c r="G198">
        <v>1.0934999999999999</v>
      </c>
      <c r="H198" s="447">
        <v>43315.364583333336</v>
      </c>
      <c r="I198">
        <v>1.09239</v>
      </c>
      <c r="J198" s="447">
        <v>43315.474305555559</v>
      </c>
      <c r="K198">
        <v>1.0949500000000001</v>
      </c>
      <c r="L198">
        <v>11.100000000000364</v>
      </c>
      <c r="M198">
        <v>25.600000000000364</v>
      </c>
      <c r="N198">
        <v>2.69</v>
      </c>
      <c r="O198" s="394">
        <v>0.17222222222335404</v>
      </c>
    </row>
    <row r="199" spans="1:15">
      <c r="A199">
        <v>198</v>
      </c>
      <c r="B199" t="s">
        <v>97</v>
      </c>
      <c r="C199">
        <v>1</v>
      </c>
      <c r="D199">
        <v>0.01</v>
      </c>
      <c r="E199">
        <v>0.01</v>
      </c>
      <c r="F199" s="447">
        <v>43315.501388888886</v>
      </c>
      <c r="G199">
        <v>1.0939099999999999</v>
      </c>
      <c r="H199" s="447">
        <v>43315.501388888886</v>
      </c>
      <c r="I199">
        <v>1.0939099999999999</v>
      </c>
      <c r="J199" s="447">
        <v>43315.574305555558</v>
      </c>
      <c r="K199">
        <v>1.09592</v>
      </c>
      <c r="L199">
        <v>0</v>
      </c>
      <c r="M199">
        <v>20.100000000002183</v>
      </c>
      <c r="N199">
        <v>1.36</v>
      </c>
      <c r="O199" s="394">
        <v>7.2916666671517305E-2</v>
      </c>
    </row>
    <row r="200" spans="1:15">
      <c r="A200">
        <v>199</v>
      </c>
      <c r="B200" t="s">
        <v>97</v>
      </c>
      <c r="C200">
        <v>2</v>
      </c>
      <c r="D200">
        <v>0.01</v>
      </c>
      <c r="E200">
        <v>0.02</v>
      </c>
      <c r="F200" s="447">
        <v>43315.593055555553</v>
      </c>
      <c r="G200">
        <v>1.0962400000000001</v>
      </c>
      <c r="H200" s="447">
        <v>43317.87777777778</v>
      </c>
      <c r="I200">
        <v>1.09511</v>
      </c>
      <c r="J200" s="447">
        <v>43318.709027777775</v>
      </c>
      <c r="K200">
        <v>1.0976999999999999</v>
      </c>
      <c r="L200">
        <v>11.300000000001091</v>
      </c>
      <c r="M200">
        <v>25.899999999997817</v>
      </c>
      <c r="N200">
        <v>2.6799999999999997</v>
      </c>
      <c r="O200" s="394">
        <v>1.1159722222218988</v>
      </c>
    </row>
    <row r="201" spans="1:15">
      <c r="A201">
        <v>200</v>
      </c>
      <c r="B201" t="s">
        <v>97</v>
      </c>
      <c r="C201">
        <v>1</v>
      </c>
      <c r="D201">
        <v>0.01</v>
      </c>
      <c r="E201">
        <v>0.01</v>
      </c>
      <c r="F201" s="447">
        <v>43319.1875</v>
      </c>
      <c r="G201">
        <v>1.0978600000000001</v>
      </c>
      <c r="H201" s="447">
        <v>43319.1875</v>
      </c>
      <c r="I201">
        <v>1.0978600000000001</v>
      </c>
      <c r="J201" s="447">
        <v>43319.255555555559</v>
      </c>
      <c r="K201">
        <v>1.09985</v>
      </c>
      <c r="L201">
        <v>0</v>
      </c>
      <c r="M201">
        <v>19.899999999999636</v>
      </c>
      <c r="N201">
        <v>1.34</v>
      </c>
      <c r="O201" s="394">
        <v>6.805555555911269E-2</v>
      </c>
    </row>
    <row r="202" spans="1:15">
      <c r="A202">
        <v>201</v>
      </c>
      <c r="B202" t="s">
        <v>97</v>
      </c>
      <c r="C202">
        <v>1</v>
      </c>
      <c r="D202">
        <v>0.01</v>
      </c>
      <c r="E202">
        <v>0.01</v>
      </c>
      <c r="F202" s="447">
        <v>43319.281944444447</v>
      </c>
      <c r="G202">
        <v>1.1006800000000001</v>
      </c>
      <c r="H202" s="447">
        <v>43319.281944444447</v>
      </c>
      <c r="I202">
        <v>1.1006800000000001</v>
      </c>
      <c r="J202" s="447">
        <v>43319.574999999997</v>
      </c>
      <c r="K202">
        <v>1.1026899999999999</v>
      </c>
      <c r="L202">
        <v>0</v>
      </c>
      <c r="M202">
        <v>20.099999999998545</v>
      </c>
      <c r="N202">
        <v>1.35</v>
      </c>
      <c r="O202" s="394">
        <v>0.29305555555038154</v>
      </c>
    </row>
    <row r="203" spans="1:15">
      <c r="A203">
        <v>202</v>
      </c>
      <c r="B203" t="s">
        <v>97</v>
      </c>
      <c r="C203">
        <v>4</v>
      </c>
      <c r="D203">
        <v>0.01</v>
      </c>
      <c r="E203">
        <v>0.04</v>
      </c>
      <c r="F203" s="447">
        <v>43319.624305555553</v>
      </c>
      <c r="G203">
        <v>1.10219</v>
      </c>
      <c r="H203" s="447">
        <v>43320.517361111109</v>
      </c>
      <c r="I203">
        <v>1.0987100000000001</v>
      </c>
      <c r="J203" s="447">
        <v>43320.876388888886</v>
      </c>
      <c r="K203">
        <v>1.1027400000000001</v>
      </c>
      <c r="L203">
        <v>34.799999999999272</v>
      </c>
      <c r="M203">
        <v>40.299999999999272</v>
      </c>
      <c r="N203">
        <v>6.18</v>
      </c>
      <c r="O203" s="394">
        <v>1.2520833333328483</v>
      </c>
    </row>
    <row r="204" spans="1:15">
      <c r="A204">
        <v>203</v>
      </c>
      <c r="B204" t="s">
        <v>97</v>
      </c>
      <c r="C204">
        <v>2</v>
      </c>
      <c r="D204">
        <v>0.01</v>
      </c>
      <c r="E204">
        <v>0.02</v>
      </c>
      <c r="F204" s="447">
        <v>43320.895833333336</v>
      </c>
      <c r="G204">
        <v>1.10805</v>
      </c>
      <c r="H204" s="447">
        <v>43320.954861111109</v>
      </c>
      <c r="I204">
        <v>1.1069500000000001</v>
      </c>
      <c r="J204" s="447">
        <v>43320.990972222222</v>
      </c>
      <c r="K204">
        <v>1.1093999999999999</v>
      </c>
      <c r="L204">
        <v>10.999999999998181</v>
      </c>
      <c r="M204">
        <v>24.499999999998181</v>
      </c>
      <c r="N204">
        <v>2.56</v>
      </c>
      <c r="O204" s="394">
        <v>9.5138888886140194E-2</v>
      </c>
    </row>
    <row r="205" spans="1:15">
      <c r="A205">
        <v>204</v>
      </c>
      <c r="B205" t="s">
        <v>97</v>
      </c>
      <c r="C205">
        <v>1</v>
      </c>
      <c r="D205">
        <v>0.01</v>
      </c>
      <c r="E205">
        <v>0.01</v>
      </c>
      <c r="F205" s="447">
        <v>43321.04791666667</v>
      </c>
      <c r="G205">
        <v>1.11304</v>
      </c>
      <c r="H205" s="447">
        <v>43321.04791666667</v>
      </c>
      <c r="I205">
        <v>1.11304</v>
      </c>
      <c r="J205" s="447">
        <v>43321.270138888889</v>
      </c>
      <c r="K205">
        <v>1.11504</v>
      </c>
      <c r="L205">
        <v>0</v>
      </c>
      <c r="M205">
        <v>20</v>
      </c>
      <c r="N205">
        <v>1.35</v>
      </c>
      <c r="O205" s="394">
        <v>0.22222222221898846</v>
      </c>
    </row>
    <row r="206" spans="1:15">
      <c r="A206">
        <v>205</v>
      </c>
      <c r="B206" t="s">
        <v>97</v>
      </c>
      <c r="C206">
        <v>3</v>
      </c>
      <c r="D206">
        <v>0.01</v>
      </c>
      <c r="E206">
        <v>0.03</v>
      </c>
      <c r="F206" s="447">
        <v>43321.281944444447</v>
      </c>
      <c r="G206">
        <v>1.1164799999999999</v>
      </c>
      <c r="H206" s="447">
        <v>43321.311805555553</v>
      </c>
      <c r="I206">
        <v>1.11426</v>
      </c>
      <c r="J206" s="447">
        <v>43321.625694444447</v>
      </c>
      <c r="K206">
        <v>1.11737</v>
      </c>
      <c r="L206">
        <v>22.199999999998909</v>
      </c>
      <c r="M206">
        <v>31.099999999998545</v>
      </c>
      <c r="N206">
        <v>4.04</v>
      </c>
      <c r="O206" s="394">
        <v>0.34375</v>
      </c>
    </row>
    <row r="207" spans="1:15">
      <c r="A207">
        <v>206</v>
      </c>
      <c r="B207" t="s">
        <v>97</v>
      </c>
      <c r="C207">
        <v>2</v>
      </c>
      <c r="D207">
        <v>0.01</v>
      </c>
      <c r="E207">
        <v>0.02</v>
      </c>
      <c r="F207" s="447">
        <v>43321.824305555558</v>
      </c>
      <c r="G207">
        <v>1.11513</v>
      </c>
      <c r="H207" s="447">
        <v>43321.914583333331</v>
      </c>
      <c r="I207">
        <v>1.1140099999999999</v>
      </c>
      <c r="J207" s="447">
        <v>43322.03125</v>
      </c>
      <c r="K207">
        <v>1.1165700000000001</v>
      </c>
      <c r="L207">
        <v>11.200000000000728</v>
      </c>
      <c r="M207">
        <v>25.600000000002183</v>
      </c>
      <c r="N207">
        <v>2.63</v>
      </c>
      <c r="O207" s="394">
        <v>0.2069444444423425</v>
      </c>
    </row>
    <row r="208" spans="1:15">
      <c r="A208">
        <v>207</v>
      </c>
      <c r="B208" t="s">
        <v>97</v>
      </c>
      <c r="C208">
        <v>12</v>
      </c>
      <c r="D208">
        <v>1.1499999999999999</v>
      </c>
      <c r="E208">
        <v>2.4099999999999997</v>
      </c>
      <c r="F208" s="447">
        <v>43322.065972222219</v>
      </c>
      <c r="G208">
        <v>1.11636</v>
      </c>
      <c r="H208" s="447">
        <v>43343.675694444442</v>
      </c>
      <c r="I208">
        <v>1.0861799999999999</v>
      </c>
      <c r="J208" s="447">
        <v>43347.209027777775</v>
      </c>
      <c r="K208">
        <v>1.0949800000000003</v>
      </c>
      <c r="L208">
        <v>301.80000000000109</v>
      </c>
      <c r="M208">
        <v>88.000000000003638</v>
      </c>
      <c r="N208">
        <v>502.42</v>
      </c>
      <c r="O208" s="394">
        <v>17.143055555556202</v>
      </c>
    </row>
    <row r="209" spans="1:1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43322.537499999999</v>
      </c>
      <c r="G209">
        <v>1.1074999999999999</v>
      </c>
      <c r="H209" s="447">
        <v>43322.537499999999</v>
      </c>
      <c r="I209">
        <v>1.1074999999999999</v>
      </c>
      <c r="J209" s="447">
        <v>43322.5625</v>
      </c>
      <c r="K209">
        <v>1.10551</v>
      </c>
      <c r="L209">
        <v>0</v>
      </c>
      <c r="M209">
        <v>19.899999999999636</v>
      </c>
      <c r="N209">
        <v>1.34</v>
      </c>
      <c r="O209" s="394">
        <v>2.5000000001455192E-2</v>
      </c>
    </row>
    <row r="210" spans="1:15">
      <c r="A210">
        <v>209</v>
      </c>
      <c r="B210" t="s">
        <v>98</v>
      </c>
      <c r="C210">
        <v>4</v>
      </c>
      <c r="D210">
        <v>0.01</v>
      </c>
      <c r="E210">
        <v>0.04</v>
      </c>
      <c r="F210" s="447">
        <v>43322.574999999997</v>
      </c>
      <c r="G210">
        <v>1.10571</v>
      </c>
      <c r="H210" s="447">
        <v>43322.818055555559</v>
      </c>
      <c r="I210">
        <v>1.10907</v>
      </c>
      <c r="J210" s="447">
        <v>43325.040277777778</v>
      </c>
      <c r="K210">
        <v>1.1051</v>
      </c>
      <c r="L210">
        <v>33.600000000000364</v>
      </c>
      <c r="M210">
        <v>39.700000000000728</v>
      </c>
      <c r="N210">
        <v>6.08</v>
      </c>
      <c r="O210" s="394">
        <v>0.46527777778101154</v>
      </c>
    </row>
    <row r="211" spans="1:15">
      <c r="A211">
        <v>210</v>
      </c>
      <c r="B211" t="s">
        <v>98</v>
      </c>
      <c r="C211">
        <v>3</v>
      </c>
      <c r="D211">
        <v>0.01</v>
      </c>
      <c r="E211">
        <v>0.03</v>
      </c>
      <c r="F211" s="447">
        <v>43325.044444444444</v>
      </c>
      <c r="G211">
        <v>1.1049</v>
      </c>
      <c r="H211" s="447">
        <v>43325.252083333333</v>
      </c>
      <c r="I211">
        <v>1.1071200000000001</v>
      </c>
      <c r="J211" s="447">
        <v>43325.665972222225</v>
      </c>
      <c r="K211">
        <v>1.1040099999999999</v>
      </c>
      <c r="L211">
        <v>22.200000000000728</v>
      </c>
      <c r="M211">
        <v>31.100000000002183</v>
      </c>
      <c r="N211">
        <v>4.04</v>
      </c>
      <c r="O211" s="394">
        <v>0.62152777778101154</v>
      </c>
    </row>
    <row r="212" spans="1:15">
      <c r="A212">
        <v>211</v>
      </c>
      <c r="B212" t="s">
        <v>98</v>
      </c>
      <c r="C212">
        <v>2</v>
      </c>
      <c r="D212">
        <v>0.01</v>
      </c>
      <c r="E212">
        <v>0.02</v>
      </c>
      <c r="F212" s="447">
        <v>43325.691666666666</v>
      </c>
      <c r="G212">
        <v>1.1038699999999999</v>
      </c>
      <c r="H212" s="447">
        <v>43325.752083333333</v>
      </c>
      <c r="I212">
        <v>1.10497</v>
      </c>
      <c r="J212" s="447">
        <v>43326.123611111114</v>
      </c>
      <c r="K212">
        <v>1.1023799999999999</v>
      </c>
      <c r="L212">
        <v>11.000000000001819</v>
      </c>
      <c r="M212">
        <v>25.900000000001455</v>
      </c>
      <c r="N212">
        <v>2.69</v>
      </c>
      <c r="O212" s="394">
        <v>0.43194444444816327</v>
      </c>
    </row>
    <row r="213" spans="1:15">
      <c r="A213">
        <v>212</v>
      </c>
      <c r="B213" t="s">
        <v>98</v>
      </c>
      <c r="C213">
        <v>2</v>
      </c>
      <c r="D213">
        <v>0.01</v>
      </c>
      <c r="E213">
        <v>0.02</v>
      </c>
      <c r="F213" s="447">
        <v>43326.227083333331</v>
      </c>
      <c r="G213">
        <v>1.10216</v>
      </c>
      <c r="H213" s="447">
        <v>43326.259722222225</v>
      </c>
      <c r="I213">
        <v>1.10327</v>
      </c>
      <c r="J213" s="447">
        <v>43326.365277777775</v>
      </c>
      <c r="K213">
        <v>1.1007100000000001</v>
      </c>
      <c r="L213">
        <v>11.099999999998545</v>
      </c>
      <c r="M213">
        <v>25.599999999998545</v>
      </c>
      <c r="N213">
        <v>2.69</v>
      </c>
      <c r="O213" s="394">
        <v>0.13819444444379769</v>
      </c>
    </row>
    <row r="214" spans="1:15">
      <c r="A214">
        <v>213</v>
      </c>
      <c r="B214" t="s">
        <v>98</v>
      </c>
      <c r="C214">
        <v>6</v>
      </c>
      <c r="D214">
        <v>0.03</v>
      </c>
      <c r="E214">
        <v>0.09</v>
      </c>
      <c r="F214" s="447">
        <v>43326.560416666667</v>
      </c>
      <c r="G214">
        <v>1.09955</v>
      </c>
      <c r="H214" s="447">
        <v>43333.054861111108</v>
      </c>
      <c r="I214">
        <v>1.10517</v>
      </c>
      <c r="J214" s="447">
        <v>43333.851388888892</v>
      </c>
      <c r="K214">
        <v>1.1001399999999999</v>
      </c>
      <c r="L214">
        <v>56.200000000000728</v>
      </c>
      <c r="M214">
        <v>50.300000000001091</v>
      </c>
      <c r="N214">
        <v>17.600000000000001</v>
      </c>
      <c r="O214" s="394">
        <v>5.2909722222248092</v>
      </c>
    </row>
    <row r="215" spans="1:15">
      <c r="A215">
        <v>214</v>
      </c>
      <c r="B215" t="s">
        <v>98</v>
      </c>
      <c r="C215">
        <v>1</v>
      </c>
      <c r="D215">
        <v>0.01</v>
      </c>
      <c r="E215">
        <v>0.01</v>
      </c>
      <c r="F215" s="447">
        <v>43333.886805555558</v>
      </c>
      <c r="G215">
        <v>1.10005</v>
      </c>
      <c r="H215" s="447">
        <v>43333.886805555558</v>
      </c>
      <c r="I215">
        <v>1.10005</v>
      </c>
      <c r="J215" s="447">
        <v>43333.947916666664</v>
      </c>
      <c r="K215">
        <v>1.09805</v>
      </c>
      <c r="L215">
        <v>0</v>
      </c>
      <c r="M215">
        <v>20</v>
      </c>
      <c r="N215">
        <v>1.35</v>
      </c>
      <c r="O215" s="394">
        <v>6.1111111106583849E-2</v>
      </c>
    </row>
    <row r="216" spans="1:15">
      <c r="A216">
        <v>215</v>
      </c>
      <c r="B216" t="s">
        <v>98</v>
      </c>
      <c r="C216">
        <v>3</v>
      </c>
      <c r="D216">
        <v>0.01</v>
      </c>
      <c r="E216">
        <v>0.03</v>
      </c>
      <c r="F216" s="447">
        <v>43333.954861111109</v>
      </c>
      <c r="G216">
        <v>1.09623</v>
      </c>
      <c r="H216" s="447">
        <v>43334.371527777781</v>
      </c>
      <c r="I216">
        <v>1.0984499999999999</v>
      </c>
      <c r="J216" s="447">
        <v>43334.996527777781</v>
      </c>
      <c r="K216">
        <v>1.09531</v>
      </c>
      <c r="L216">
        <v>22.199999999998909</v>
      </c>
      <c r="M216">
        <v>31.399999999999636</v>
      </c>
      <c r="N216">
        <v>4.0299999999999994</v>
      </c>
      <c r="O216" s="394">
        <v>1.0416666666715173</v>
      </c>
    </row>
    <row r="217" spans="1:1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43335.009722222225</v>
      </c>
      <c r="G217">
        <v>1.0941099999999999</v>
      </c>
      <c r="H217" s="447">
        <v>43335.009722222225</v>
      </c>
      <c r="I217">
        <v>1.0941099999999999</v>
      </c>
      <c r="J217" s="447">
        <v>43335.076388888891</v>
      </c>
      <c r="K217">
        <v>1.0921099999999999</v>
      </c>
      <c r="L217">
        <v>0</v>
      </c>
      <c r="M217">
        <v>20</v>
      </c>
      <c r="N217">
        <v>1.35</v>
      </c>
      <c r="O217" s="394">
        <v>6.6666666665696539E-2</v>
      </c>
    </row>
    <row r="218" spans="1:15">
      <c r="A218">
        <v>217</v>
      </c>
      <c r="B218" t="s">
        <v>98</v>
      </c>
      <c r="C218">
        <v>2</v>
      </c>
      <c r="D218">
        <v>0.01</v>
      </c>
      <c r="E218">
        <v>0.02</v>
      </c>
      <c r="F218" s="447">
        <v>43335.111805555556</v>
      </c>
      <c r="G218">
        <v>1.09249</v>
      </c>
      <c r="H218" s="447">
        <v>43335.17083333333</v>
      </c>
      <c r="I218">
        <v>1.0935999999999999</v>
      </c>
      <c r="J218" s="447">
        <v>43335.550694444442</v>
      </c>
      <c r="K218">
        <v>1.0910599999999999</v>
      </c>
      <c r="L218">
        <v>11.099999999998545</v>
      </c>
      <c r="M218">
        <v>25.399999999999636</v>
      </c>
      <c r="N218">
        <v>2.6799999999999997</v>
      </c>
      <c r="O218" s="394">
        <v>0.43888888888614019</v>
      </c>
    </row>
    <row r="219" spans="1:15">
      <c r="A219">
        <v>218</v>
      </c>
      <c r="B219" t="s">
        <v>98</v>
      </c>
      <c r="C219">
        <v>6</v>
      </c>
      <c r="D219">
        <v>0.03</v>
      </c>
      <c r="E219">
        <v>0.09</v>
      </c>
      <c r="F219" s="447">
        <v>43335.618055555555</v>
      </c>
      <c r="G219">
        <v>1.0922000000000001</v>
      </c>
      <c r="H219" s="447">
        <v>43336.586111111108</v>
      </c>
      <c r="I219">
        <v>1.0982799999999999</v>
      </c>
      <c r="J219" s="447">
        <v>43340.688194444447</v>
      </c>
      <c r="K219">
        <v>1.0931900000000001</v>
      </c>
      <c r="L219">
        <v>60.799999999999272</v>
      </c>
      <c r="M219">
        <v>50.899999999997817</v>
      </c>
      <c r="N219">
        <v>17.57</v>
      </c>
      <c r="O219" s="394">
        <v>3.070138888891961</v>
      </c>
    </row>
    <row r="220" spans="1:15">
      <c r="A220">
        <v>219</v>
      </c>
      <c r="B220" t="s">
        <v>98</v>
      </c>
      <c r="C220">
        <v>1</v>
      </c>
      <c r="D220">
        <v>0.01</v>
      </c>
      <c r="E220">
        <v>0.01</v>
      </c>
      <c r="F220" s="447">
        <v>43340.904166666667</v>
      </c>
      <c r="G220">
        <v>1.0937300000000001</v>
      </c>
      <c r="H220" s="447">
        <v>43340.904166666667</v>
      </c>
      <c r="I220">
        <v>1.0937300000000001</v>
      </c>
      <c r="J220" s="447">
        <v>43341.231249999997</v>
      </c>
      <c r="K220">
        <v>1.09169</v>
      </c>
      <c r="L220">
        <v>0</v>
      </c>
      <c r="M220">
        <v>20.400000000001455</v>
      </c>
      <c r="N220">
        <v>1.35</v>
      </c>
      <c r="O220" s="394">
        <v>0.32708333332993789</v>
      </c>
    </row>
    <row r="221" spans="1:15">
      <c r="A221">
        <v>220</v>
      </c>
      <c r="B221" t="s">
        <v>98</v>
      </c>
      <c r="C221">
        <v>1</v>
      </c>
      <c r="D221">
        <v>0.01</v>
      </c>
      <c r="E221">
        <v>0.01</v>
      </c>
      <c r="F221" s="447">
        <v>43341.285416666666</v>
      </c>
      <c r="G221">
        <v>1.0908500000000001</v>
      </c>
      <c r="H221" s="447">
        <v>43341.285416666666</v>
      </c>
      <c r="I221">
        <v>1.0908500000000001</v>
      </c>
      <c r="J221" s="447">
        <v>43341.381249999999</v>
      </c>
      <c r="K221">
        <v>1.0888100000000001</v>
      </c>
      <c r="L221">
        <v>0</v>
      </c>
      <c r="M221">
        <v>20.400000000001455</v>
      </c>
      <c r="N221">
        <v>1.37</v>
      </c>
      <c r="O221" s="394">
        <v>9.5833333332848269E-2</v>
      </c>
    </row>
    <row r="222" spans="1:15">
      <c r="A222">
        <v>221</v>
      </c>
      <c r="B222" t="s">
        <v>98</v>
      </c>
      <c r="C222">
        <v>1</v>
      </c>
      <c r="D222">
        <v>0.01</v>
      </c>
      <c r="E222">
        <v>0.01</v>
      </c>
      <c r="F222" s="447">
        <v>43341.415277777778</v>
      </c>
      <c r="G222">
        <v>1.08931</v>
      </c>
      <c r="H222" s="447">
        <v>43341.415277777778</v>
      </c>
      <c r="I222">
        <v>1.08931</v>
      </c>
      <c r="J222" s="447">
        <v>43341.620833333334</v>
      </c>
      <c r="K222">
        <v>1.0873299999999999</v>
      </c>
      <c r="L222">
        <v>0</v>
      </c>
      <c r="M222">
        <v>19.800000000001091</v>
      </c>
      <c r="N222">
        <v>1.34</v>
      </c>
      <c r="O222" s="394">
        <v>0.20555555555620231</v>
      </c>
    </row>
    <row r="223" spans="1:15">
      <c r="A223">
        <v>222</v>
      </c>
      <c r="B223" t="s">
        <v>98</v>
      </c>
      <c r="C223">
        <v>7</v>
      </c>
      <c r="D223">
        <v>0.05</v>
      </c>
      <c r="E223">
        <v>0.14000000000000001</v>
      </c>
      <c r="F223" s="447">
        <v>43341.624305555553</v>
      </c>
      <c r="G223">
        <v>1.08799</v>
      </c>
      <c r="H223" s="447">
        <v>43342.26666666667</v>
      </c>
      <c r="I223">
        <v>1.0960700000000001</v>
      </c>
      <c r="J223" s="447">
        <v>43342.874305555553</v>
      </c>
      <c r="K223">
        <v>1.0905599999999998</v>
      </c>
      <c r="L223">
        <v>80.800000000001091</v>
      </c>
      <c r="M223">
        <v>55.100000000004002</v>
      </c>
      <c r="N223">
        <v>30.159999999999997</v>
      </c>
      <c r="O223" s="394">
        <v>1.25</v>
      </c>
    </row>
    <row r="224" spans="1:15">
      <c r="A224">
        <v>223</v>
      </c>
      <c r="B224" t="s">
        <v>98</v>
      </c>
      <c r="C224">
        <v>2</v>
      </c>
      <c r="D224">
        <v>0.01</v>
      </c>
      <c r="E224">
        <v>0.02</v>
      </c>
      <c r="F224" s="447">
        <v>43342.884722222225</v>
      </c>
      <c r="G224">
        <v>1.09138</v>
      </c>
      <c r="H224" s="447">
        <v>43343.001388888886</v>
      </c>
      <c r="I224">
        <v>1.0925100000000001</v>
      </c>
      <c r="J224" s="447">
        <v>43343.303472222222</v>
      </c>
      <c r="K224">
        <v>1.0899300000000001</v>
      </c>
      <c r="L224">
        <v>11.300000000001091</v>
      </c>
      <c r="M224">
        <v>25.799999999999272</v>
      </c>
      <c r="N224">
        <v>2.69</v>
      </c>
      <c r="O224" s="394">
        <v>0.41874999999708962</v>
      </c>
    </row>
    <row r="225" spans="1:15">
      <c r="A225">
        <v>224</v>
      </c>
      <c r="B225" t="s">
        <v>98</v>
      </c>
      <c r="C225">
        <v>2</v>
      </c>
      <c r="D225">
        <v>0.01</v>
      </c>
      <c r="E225">
        <v>0.02</v>
      </c>
      <c r="F225" s="447">
        <v>43343.370138888888</v>
      </c>
      <c r="G225">
        <v>1.0890500000000001</v>
      </c>
      <c r="H225" s="447">
        <v>43343.623611111114</v>
      </c>
      <c r="I225">
        <v>1.0901700000000001</v>
      </c>
      <c r="J225" s="447">
        <v>43343.65347222222</v>
      </c>
      <c r="K225">
        <v>1.0875699999999999</v>
      </c>
      <c r="L225">
        <v>11.200000000000728</v>
      </c>
      <c r="M225">
        <v>26.000000000001819</v>
      </c>
      <c r="N225">
        <v>2.76</v>
      </c>
      <c r="O225" s="394">
        <v>0.28333333333284827</v>
      </c>
    </row>
    <row r="226" spans="1:15">
      <c r="A226">
        <v>225</v>
      </c>
      <c r="B226" t="s">
        <v>98</v>
      </c>
      <c r="C226">
        <v>8</v>
      </c>
      <c r="D226">
        <v>0.09</v>
      </c>
      <c r="E226">
        <v>0.23</v>
      </c>
      <c r="F226" s="447">
        <v>43343.678472222222</v>
      </c>
      <c r="G226">
        <v>1.0866</v>
      </c>
      <c r="H226" s="447">
        <v>43348.041666666664</v>
      </c>
      <c r="I226">
        <v>1.0979699999999999</v>
      </c>
      <c r="J226" s="447">
        <v>43348.819444444445</v>
      </c>
      <c r="K226">
        <v>1.0904</v>
      </c>
      <c r="L226">
        <v>113.69999999999891</v>
      </c>
      <c r="M226">
        <v>75.699999999998909</v>
      </c>
      <c r="N226">
        <v>54.239999999999995</v>
      </c>
      <c r="O226" s="394">
        <v>3.140972222223354</v>
      </c>
    </row>
    <row r="227" spans="1:15">
      <c r="A227">
        <v>226</v>
      </c>
      <c r="B227" t="s">
        <v>97</v>
      </c>
      <c r="C227">
        <v>2</v>
      </c>
      <c r="D227">
        <v>0.01</v>
      </c>
      <c r="E227">
        <v>0.02</v>
      </c>
      <c r="F227" s="447">
        <v>43347.213888888888</v>
      </c>
      <c r="G227">
        <v>1.0947</v>
      </c>
      <c r="H227" s="447">
        <v>43347.322222222225</v>
      </c>
      <c r="I227">
        <v>1.0935999999999999</v>
      </c>
      <c r="J227" s="447">
        <v>43347.425000000003</v>
      </c>
      <c r="K227">
        <v>1.09619</v>
      </c>
      <c r="L227">
        <v>11.000000000001819</v>
      </c>
      <c r="M227">
        <v>25.900000000001455</v>
      </c>
      <c r="N227">
        <v>2.74</v>
      </c>
      <c r="O227" s="394">
        <v>0.211111111115315</v>
      </c>
    </row>
    <row r="228" spans="1:15">
      <c r="A228">
        <v>227</v>
      </c>
      <c r="B228" t="s">
        <v>97</v>
      </c>
      <c r="C228">
        <v>3</v>
      </c>
      <c r="D228">
        <v>0.01</v>
      </c>
      <c r="E228">
        <v>0.03</v>
      </c>
      <c r="F228" s="447">
        <v>43347.532638888886</v>
      </c>
      <c r="G228">
        <v>1.0966100000000001</v>
      </c>
      <c r="H228" s="447">
        <v>43347.879166666666</v>
      </c>
      <c r="I228">
        <v>1.0943000000000001</v>
      </c>
      <c r="J228" s="447">
        <v>43348.036805555559</v>
      </c>
      <c r="K228">
        <v>1.0974699999999999</v>
      </c>
      <c r="L228">
        <v>23.100000000000364</v>
      </c>
      <c r="M228">
        <v>31.699999999998909</v>
      </c>
      <c r="N228">
        <v>3.96</v>
      </c>
      <c r="O228" s="394">
        <v>0.5041666666729725</v>
      </c>
    </row>
    <row r="229" spans="1:1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43348.0625</v>
      </c>
      <c r="G229">
        <v>1.0974699999999999</v>
      </c>
      <c r="H229" s="447">
        <v>43348.0625</v>
      </c>
      <c r="I229">
        <v>1.0974699999999999</v>
      </c>
      <c r="J229" s="447">
        <v>43348.0625</v>
      </c>
      <c r="K229">
        <v>1.0996300000000001</v>
      </c>
      <c r="L229">
        <v>0</v>
      </c>
      <c r="M229">
        <v>21.600000000002183</v>
      </c>
      <c r="N229">
        <v>1.45</v>
      </c>
      <c r="O229" s="394">
        <v>0</v>
      </c>
    </row>
    <row r="230" spans="1:15">
      <c r="A230">
        <v>229</v>
      </c>
      <c r="B230" t="s">
        <v>97</v>
      </c>
      <c r="C230">
        <v>8</v>
      </c>
      <c r="D230">
        <v>0.09</v>
      </c>
      <c r="E230">
        <v>0.23</v>
      </c>
      <c r="F230" s="447">
        <v>43348.066666666666</v>
      </c>
      <c r="G230">
        <v>1.1012599999999999</v>
      </c>
      <c r="H230" s="447">
        <v>43349.000694444447</v>
      </c>
      <c r="I230">
        <v>1.08995</v>
      </c>
      <c r="J230" s="447">
        <v>43356.458333333336</v>
      </c>
      <c r="K230">
        <v>1.0978600000000001</v>
      </c>
      <c r="L230">
        <v>113.09999999999854</v>
      </c>
      <c r="M230">
        <v>79.100000000000364</v>
      </c>
      <c r="N230">
        <v>54.17</v>
      </c>
      <c r="O230" s="394">
        <v>6.3916666666700621</v>
      </c>
    </row>
    <row r="231" spans="1:15">
      <c r="A231">
        <v>230</v>
      </c>
      <c r="B231" t="s">
        <v>98</v>
      </c>
      <c r="C231">
        <v>1</v>
      </c>
      <c r="D231">
        <v>0.01</v>
      </c>
      <c r="E231">
        <v>0.01</v>
      </c>
      <c r="F231" s="447">
        <v>43348.84097222222</v>
      </c>
      <c r="G231">
        <v>1.0908599999999999</v>
      </c>
      <c r="H231" s="447">
        <v>43348.84097222222</v>
      </c>
      <c r="I231">
        <v>1.0908599999999999</v>
      </c>
      <c r="J231" s="447">
        <v>43349.135416666664</v>
      </c>
      <c r="K231">
        <v>1.0888</v>
      </c>
      <c r="L231">
        <v>0</v>
      </c>
      <c r="M231">
        <v>20.599999999998545</v>
      </c>
      <c r="N231">
        <v>1.31</v>
      </c>
      <c r="O231" s="394">
        <v>0.29444444444379769</v>
      </c>
    </row>
    <row r="232" spans="1:15">
      <c r="A232">
        <v>231</v>
      </c>
      <c r="B232" t="s">
        <v>98</v>
      </c>
      <c r="C232">
        <v>4</v>
      </c>
      <c r="D232">
        <v>0.01</v>
      </c>
      <c r="E232">
        <v>0.04</v>
      </c>
      <c r="F232" s="447">
        <v>43349.143750000003</v>
      </c>
      <c r="G232">
        <v>1.0888500000000001</v>
      </c>
      <c r="H232" s="447">
        <v>43349.589583333334</v>
      </c>
      <c r="I232">
        <v>1.09219</v>
      </c>
      <c r="J232" s="447">
        <v>43350.250694444447</v>
      </c>
      <c r="K232">
        <v>1.08819</v>
      </c>
      <c r="L232">
        <v>33.399999999997817</v>
      </c>
      <c r="M232">
        <v>40</v>
      </c>
      <c r="N232">
        <v>6.18</v>
      </c>
      <c r="O232" s="394">
        <v>1.1069444444437977</v>
      </c>
    </row>
    <row r="233" spans="1:15">
      <c r="A233">
        <v>232</v>
      </c>
      <c r="B233" t="s">
        <v>98</v>
      </c>
      <c r="C233">
        <v>1</v>
      </c>
      <c r="D233">
        <v>0.01</v>
      </c>
      <c r="E233">
        <v>0.01</v>
      </c>
      <c r="F233" s="447">
        <v>43350.255555555559</v>
      </c>
      <c r="G233">
        <v>1.0891</v>
      </c>
      <c r="H233" s="447">
        <v>43350.255555555559</v>
      </c>
      <c r="I233">
        <v>1.0891</v>
      </c>
      <c r="J233" s="447">
        <v>43350.520833333336</v>
      </c>
      <c r="K233">
        <v>1.0872599999999999</v>
      </c>
      <c r="L233">
        <v>0</v>
      </c>
      <c r="M233">
        <v>18.400000000001455</v>
      </c>
      <c r="N233">
        <v>1.24</v>
      </c>
      <c r="O233" s="394">
        <v>0.26527777777664596</v>
      </c>
    </row>
    <row r="234" spans="1:15">
      <c r="A234">
        <v>233</v>
      </c>
      <c r="B234" t="s">
        <v>98</v>
      </c>
      <c r="C234">
        <v>2</v>
      </c>
      <c r="D234">
        <v>0.01</v>
      </c>
      <c r="E234">
        <v>0.02</v>
      </c>
      <c r="F234" s="447">
        <v>43350.529166666667</v>
      </c>
      <c r="G234">
        <v>1.0888899999999999</v>
      </c>
      <c r="H234" s="447">
        <v>43350.579861111109</v>
      </c>
      <c r="I234">
        <v>1.0900099999999999</v>
      </c>
      <c r="J234" s="447">
        <v>43350.67291666667</v>
      </c>
      <c r="K234">
        <v>1.0874999999999999</v>
      </c>
      <c r="L234">
        <v>11.199999999998909</v>
      </c>
      <c r="M234">
        <v>25.099999999998545</v>
      </c>
      <c r="N234">
        <v>2.62</v>
      </c>
      <c r="O234" s="394">
        <v>0.14375000000291038</v>
      </c>
    </row>
    <row r="235" spans="1:15">
      <c r="A235">
        <v>234</v>
      </c>
      <c r="B235" t="s">
        <v>98</v>
      </c>
      <c r="C235">
        <v>7</v>
      </c>
      <c r="D235">
        <v>0.05</v>
      </c>
      <c r="E235">
        <v>0.14000000000000001</v>
      </c>
      <c r="F235" s="447">
        <v>43350.676388888889</v>
      </c>
      <c r="G235">
        <v>1.08769</v>
      </c>
      <c r="H235" s="447">
        <v>43356.061111111114</v>
      </c>
      <c r="I235">
        <v>1.0944</v>
      </c>
      <c r="J235" s="447">
        <v>43360.940972222219</v>
      </c>
      <c r="K235">
        <v>1.0890299999999999</v>
      </c>
      <c r="L235">
        <v>67.100000000000364</v>
      </c>
      <c r="M235">
        <v>53.700000000000728</v>
      </c>
      <c r="N235">
        <v>30.15</v>
      </c>
      <c r="O235" s="394">
        <v>6.2645833333299379</v>
      </c>
    </row>
    <row r="236" spans="1:15">
      <c r="A236">
        <v>235</v>
      </c>
      <c r="B236" t="s">
        <v>97</v>
      </c>
      <c r="C236">
        <v>7</v>
      </c>
      <c r="D236">
        <v>0.05</v>
      </c>
      <c r="E236">
        <v>0.14000000000000001</v>
      </c>
      <c r="F236" s="447">
        <v>43356.479861111111</v>
      </c>
      <c r="G236">
        <v>1.09745</v>
      </c>
      <c r="H236" s="447">
        <v>43360.622916666667</v>
      </c>
      <c r="I236">
        <v>1.0907899999999999</v>
      </c>
      <c r="J236" s="447">
        <v>43361.798611111109</v>
      </c>
      <c r="K236">
        <v>1.09606</v>
      </c>
      <c r="L236">
        <v>66.600000000000364</v>
      </c>
      <c r="M236">
        <v>52.700000000000728</v>
      </c>
      <c r="N236">
        <v>30.150000000000002</v>
      </c>
      <c r="O236" s="394">
        <v>3.3187499999985448</v>
      </c>
    </row>
    <row r="237" spans="1:15">
      <c r="A237">
        <v>236</v>
      </c>
      <c r="B237" t="s">
        <v>98</v>
      </c>
      <c r="C237">
        <v>8</v>
      </c>
      <c r="D237">
        <v>0.09</v>
      </c>
      <c r="E237">
        <v>0.23</v>
      </c>
      <c r="F237" s="447">
        <v>43360.960416666669</v>
      </c>
      <c r="G237">
        <v>1.0884100000000001</v>
      </c>
      <c r="H237" s="447">
        <v>43362.138194444444</v>
      </c>
      <c r="I237">
        <v>1.09988</v>
      </c>
      <c r="J237" s="447">
        <v>43362.979166666664</v>
      </c>
      <c r="K237">
        <v>1.0923</v>
      </c>
      <c r="L237">
        <v>114.69999999999891</v>
      </c>
      <c r="M237">
        <v>75.799999999999272</v>
      </c>
      <c r="N237">
        <v>54.230000000000004</v>
      </c>
      <c r="O237" s="394">
        <v>2.0187499999956344</v>
      </c>
    </row>
    <row r="238" spans="1:15">
      <c r="A238">
        <v>237</v>
      </c>
      <c r="B238" t="s">
        <v>97</v>
      </c>
      <c r="C238">
        <v>1</v>
      </c>
      <c r="D238">
        <v>0.01</v>
      </c>
      <c r="E238">
        <v>0.01</v>
      </c>
      <c r="F238" s="447">
        <v>43362.040972222225</v>
      </c>
      <c r="G238">
        <v>1.09666</v>
      </c>
      <c r="H238" s="447">
        <v>43362.040972222225</v>
      </c>
      <c r="I238">
        <v>1.09666</v>
      </c>
      <c r="J238" s="447">
        <v>43362.12777777778</v>
      </c>
      <c r="K238">
        <v>1.0986499999999999</v>
      </c>
      <c r="L238">
        <v>0</v>
      </c>
      <c r="M238">
        <v>19.899999999997817</v>
      </c>
      <c r="N238">
        <v>1.34</v>
      </c>
      <c r="O238" s="394">
        <v>8.6805555554747116E-2</v>
      </c>
    </row>
    <row r="239" spans="1:15">
      <c r="A239">
        <v>238</v>
      </c>
      <c r="B239" t="s">
        <v>97</v>
      </c>
      <c r="C239">
        <v>3</v>
      </c>
      <c r="D239">
        <v>0.01</v>
      </c>
      <c r="E239">
        <v>0.03</v>
      </c>
      <c r="F239" s="447">
        <v>43362.144444444442</v>
      </c>
      <c r="G239">
        <v>1.0986400000000001</v>
      </c>
      <c r="H239" s="447">
        <v>43362.366666666669</v>
      </c>
      <c r="I239">
        <v>1.0964100000000001</v>
      </c>
      <c r="J239" s="447">
        <v>43362.912499999999</v>
      </c>
      <c r="K239">
        <v>1.0995299999999999</v>
      </c>
      <c r="L239">
        <v>22.300000000001091</v>
      </c>
      <c r="M239">
        <v>31.199999999998909</v>
      </c>
      <c r="N239">
        <v>4.0500000000000007</v>
      </c>
      <c r="O239" s="394">
        <v>0.76805555555620231</v>
      </c>
    </row>
    <row r="240" spans="1:15">
      <c r="A240">
        <v>239</v>
      </c>
      <c r="B240" t="s">
        <v>97</v>
      </c>
      <c r="C240">
        <v>6</v>
      </c>
      <c r="D240">
        <v>0.03</v>
      </c>
      <c r="E240">
        <v>0.09</v>
      </c>
      <c r="F240" s="447">
        <v>43362.968055555553</v>
      </c>
      <c r="G240">
        <v>1.09351</v>
      </c>
      <c r="H240" s="447">
        <v>43366.880555555559</v>
      </c>
      <c r="I240">
        <v>1.0879399999999999</v>
      </c>
      <c r="J240" s="447">
        <v>43367.944444444445</v>
      </c>
      <c r="K240">
        <v>1.09291</v>
      </c>
      <c r="L240">
        <v>55.700000000000728</v>
      </c>
      <c r="M240">
        <v>49.700000000000728</v>
      </c>
      <c r="N240">
        <v>17.560000000000002</v>
      </c>
      <c r="O240" s="394">
        <v>2.976388888891961</v>
      </c>
    </row>
    <row r="241" spans="1:15">
      <c r="A241">
        <v>240</v>
      </c>
      <c r="B241" t="s">
        <v>98</v>
      </c>
      <c r="C241">
        <v>1</v>
      </c>
      <c r="D241">
        <v>0.01</v>
      </c>
      <c r="E241">
        <v>0.01</v>
      </c>
      <c r="F241" s="447">
        <v>43362.986111111109</v>
      </c>
      <c r="G241">
        <v>1.09314</v>
      </c>
      <c r="H241" s="447">
        <v>43362.986111111109</v>
      </c>
      <c r="I241">
        <v>1.09314</v>
      </c>
      <c r="J241" s="447">
        <v>43363.25277777778</v>
      </c>
      <c r="K241">
        <v>1.0910200000000001</v>
      </c>
      <c r="L241">
        <v>0</v>
      </c>
      <c r="M241">
        <v>21.199999999998909</v>
      </c>
      <c r="N241">
        <v>1.35</v>
      </c>
      <c r="O241" s="394">
        <v>0.26666666667006211</v>
      </c>
    </row>
    <row r="242" spans="1:15">
      <c r="A242">
        <v>241</v>
      </c>
      <c r="B242" t="s">
        <v>98</v>
      </c>
      <c r="C242">
        <v>1</v>
      </c>
      <c r="D242">
        <v>0.01</v>
      </c>
      <c r="E242">
        <v>0.01</v>
      </c>
      <c r="F242" s="447">
        <v>43363.318055555559</v>
      </c>
      <c r="G242">
        <v>1.0923499999999999</v>
      </c>
      <c r="H242" s="447">
        <v>43363.318055555559</v>
      </c>
      <c r="I242">
        <v>1.0923499999999999</v>
      </c>
      <c r="J242" s="447">
        <v>43363.638194444444</v>
      </c>
      <c r="K242">
        <v>1.09029</v>
      </c>
      <c r="L242">
        <v>0</v>
      </c>
      <c r="M242">
        <v>20.600000000000364</v>
      </c>
      <c r="N242">
        <v>1.38</v>
      </c>
      <c r="O242" s="394">
        <v>0.320138888884685</v>
      </c>
    </row>
    <row r="243" spans="1:15">
      <c r="A243">
        <v>242</v>
      </c>
      <c r="B243" t="s">
        <v>98</v>
      </c>
      <c r="C243">
        <v>1</v>
      </c>
      <c r="D243">
        <v>0.01</v>
      </c>
      <c r="E243">
        <v>0.01</v>
      </c>
      <c r="F243" s="447">
        <v>43363.64166666667</v>
      </c>
      <c r="G243">
        <v>1.0904400000000001</v>
      </c>
      <c r="H243" s="447">
        <v>43363.64166666667</v>
      </c>
      <c r="I243">
        <v>1.0904400000000001</v>
      </c>
      <c r="J243" s="447">
        <v>43364.413888888892</v>
      </c>
      <c r="K243">
        <v>1.0884100000000001</v>
      </c>
      <c r="L243">
        <v>0</v>
      </c>
      <c r="M243">
        <v>20.300000000001091</v>
      </c>
      <c r="N243">
        <v>1.34</v>
      </c>
      <c r="O243" s="394">
        <v>0.77222222222189885</v>
      </c>
    </row>
    <row r="244" spans="1:15">
      <c r="A244">
        <v>243</v>
      </c>
      <c r="B244" t="s">
        <v>98</v>
      </c>
      <c r="C244">
        <v>1</v>
      </c>
      <c r="D244">
        <v>0.01</v>
      </c>
      <c r="E244">
        <v>0.01</v>
      </c>
      <c r="F244" s="447">
        <v>43364.536111111112</v>
      </c>
      <c r="G244">
        <v>1.0898699999999999</v>
      </c>
      <c r="H244" s="447">
        <v>43364.536111111112</v>
      </c>
      <c r="I244">
        <v>1.0898699999999999</v>
      </c>
      <c r="J244" s="447">
        <v>43366.879861111112</v>
      </c>
      <c r="K244">
        <v>1.0877300000000001</v>
      </c>
      <c r="L244">
        <v>0</v>
      </c>
      <c r="M244">
        <v>21.399999999997817</v>
      </c>
      <c r="N244">
        <v>1.44</v>
      </c>
      <c r="O244" s="394">
        <v>0.34375</v>
      </c>
    </row>
    <row r="245" spans="1:15">
      <c r="A245">
        <v>244</v>
      </c>
      <c r="B245" t="s">
        <v>98</v>
      </c>
      <c r="C245">
        <v>4</v>
      </c>
      <c r="D245">
        <v>0.01</v>
      </c>
      <c r="E245">
        <v>0.04</v>
      </c>
      <c r="F245" s="447">
        <v>43367.034722222219</v>
      </c>
      <c r="G245">
        <v>1.0889500000000001</v>
      </c>
      <c r="H245" s="447">
        <v>43367.65</v>
      </c>
      <c r="I245">
        <v>1.0924100000000001</v>
      </c>
      <c r="J245" s="447">
        <v>43369.041666666664</v>
      </c>
      <c r="K245">
        <v>1.0883400000000001</v>
      </c>
      <c r="L245">
        <v>34.600000000000364</v>
      </c>
      <c r="M245">
        <v>40.699999999998909</v>
      </c>
      <c r="N245">
        <v>6.1099999999999994</v>
      </c>
      <c r="O245" s="394">
        <v>2.0069444444452529</v>
      </c>
    </row>
    <row r="246" spans="1:15">
      <c r="A246">
        <v>245</v>
      </c>
      <c r="B246" t="s">
        <v>97</v>
      </c>
      <c r="C246">
        <v>2</v>
      </c>
      <c r="D246">
        <v>0.01</v>
      </c>
      <c r="E246">
        <v>0.02</v>
      </c>
      <c r="F246" s="447">
        <v>43368.275000000001</v>
      </c>
      <c r="G246">
        <v>1.0902000000000001</v>
      </c>
      <c r="H246" s="447">
        <v>43368.879166666666</v>
      </c>
      <c r="I246">
        <v>1.0889599999999999</v>
      </c>
      <c r="J246" s="447">
        <v>43368.947916666664</v>
      </c>
      <c r="K246">
        <v>1.0918099999999999</v>
      </c>
      <c r="L246">
        <v>12.400000000001455</v>
      </c>
      <c r="M246">
        <v>28.500000000001819</v>
      </c>
      <c r="N246">
        <v>3</v>
      </c>
      <c r="O246" s="394">
        <v>0.67291666666278616</v>
      </c>
    </row>
    <row r="247" spans="1:15">
      <c r="A247">
        <v>246</v>
      </c>
      <c r="B247" t="s">
        <v>97</v>
      </c>
      <c r="C247">
        <v>2</v>
      </c>
      <c r="D247">
        <v>0.01</v>
      </c>
      <c r="E247">
        <v>0.02</v>
      </c>
      <c r="F247" s="447">
        <v>43368.968055555553</v>
      </c>
      <c r="G247">
        <v>1.09137</v>
      </c>
      <c r="H247" s="447">
        <v>43369.042361111111</v>
      </c>
      <c r="I247">
        <v>1.0881000000000001</v>
      </c>
      <c r="J247" s="447">
        <v>43369.753472222219</v>
      </c>
      <c r="K247">
        <v>1.0917600000000001</v>
      </c>
      <c r="L247">
        <v>32.699999999998909</v>
      </c>
      <c r="M247">
        <v>36.600000000000364</v>
      </c>
      <c r="N247">
        <v>2.71</v>
      </c>
      <c r="O247" s="394">
        <v>0.78541666666569654</v>
      </c>
    </row>
    <row r="248" spans="1:15">
      <c r="A248">
        <v>247</v>
      </c>
      <c r="B248" t="s">
        <v>98</v>
      </c>
      <c r="C248">
        <v>3</v>
      </c>
      <c r="D248">
        <v>0.01</v>
      </c>
      <c r="E248">
        <v>0.03</v>
      </c>
      <c r="F248" s="447">
        <v>43369.044444444444</v>
      </c>
      <c r="G248">
        <v>1.0893200000000001</v>
      </c>
      <c r="H248" s="447">
        <v>43369.751388888886</v>
      </c>
      <c r="I248">
        <v>1.09154</v>
      </c>
      <c r="J248" s="447">
        <v>43369.878472222219</v>
      </c>
      <c r="K248">
        <v>1.08843</v>
      </c>
      <c r="L248">
        <v>22.199999999998909</v>
      </c>
      <c r="M248">
        <v>31.100000000000364</v>
      </c>
      <c r="N248">
        <v>4.0500000000000007</v>
      </c>
      <c r="O248" s="394">
        <v>0.83402777777519077</v>
      </c>
    </row>
    <row r="249" spans="1:15">
      <c r="A249">
        <v>248</v>
      </c>
      <c r="B249" t="s">
        <v>97</v>
      </c>
      <c r="C249">
        <v>4</v>
      </c>
      <c r="D249">
        <v>0.01</v>
      </c>
      <c r="E249">
        <v>0.04</v>
      </c>
      <c r="F249" s="447">
        <v>43369.756944444445</v>
      </c>
      <c r="G249">
        <v>1.0916699999999999</v>
      </c>
      <c r="H249" s="447">
        <v>43369.881944444445</v>
      </c>
      <c r="I249">
        <v>1.0873699999999999</v>
      </c>
      <c r="J249" s="447">
        <v>43370.134722222225</v>
      </c>
      <c r="K249">
        <v>1.09179</v>
      </c>
      <c r="L249">
        <v>43</v>
      </c>
      <c r="M249">
        <v>44.200000000000728</v>
      </c>
      <c r="N249">
        <v>5.85</v>
      </c>
      <c r="O249" s="394">
        <v>0.37777777777955635</v>
      </c>
    </row>
    <row r="250" spans="1:15">
      <c r="A250">
        <v>249</v>
      </c>
      <c r="B250" t="s">
        <v>98</v>
      </c>
      <c r="C250">
        <v>3</v>
      </c>
      <c r="D250">
        <v>0.01</v>
      </c>
      <c r="E250">
        <v>0.03</v>
      </c>
      <c r="F250" s="447">
        <v>43369.901388888888</v>
      </c>
      <c r="G250">
        <v>1.0891</v>
      </c>
      <c r="H250" s="447">
        <v>43370.102083333331</v>
      </c>
      <c r="I250">
        <v>1.0913200000000001</v>
      </c>
      <c r="J250" s="447">
        <v>43370.290277777778</v>
      </c>
      <c r="K250">
        <v>1.0881400000000001</v>
      </c>
      <c r="L250">
        <v>22.200000000000728</v>
      </c>
      <c r="M250">
        <v>31.799999999999272</v>
      </c>
      <c r="N250">
        <v>4.0200000000000005</v>
      </c>
      <c r="O250" s="394">
        <v>0.38888888889050577</v>
      </c>
    </row>
    <row r="251" spans="1:15">
      <c r="A251">
        <v>250</v>
      </c>
      <c r="B251" t="s">
        <v>97</v>
      </c>
      <c r="C251">
        <v>1</v>
      </c>
      <c r="D251">
        <v>0.01</v>
      </c>
      <c r="E251">
        <v>0.01</v>
      </c>
      <c r="F251" s="447">
        <v>43370.35</v>
      </c>
      <c r="G251">
        <v>1.08826</v>
      </c>
      <c r="H251" s="447">
        <v>43370.35</v>
      </c>
      <c r="I251">
        <v>1.08826</v>
      </c>
      <c r="J251" s="447">
        <v>43370.79791666667</v>
      </c>
      <c r="K251">
        <v>1.0902499999999999</v>
      </c>
      <c r="L251">
        <v>0</v>
      </c>
      <c r="M251">
        <v>19.899999999999636</v>
      </c>
      <c r="N251">
        <v>1.34</v>
      </c>
      <c r="O251" s="394">
        <v>0.44791666667151731</v>
      </c>
    </row>
    <row r="252" spans="1:15">
      <c r="A252">
        <v>251</v>
      </c>
      <c r="B252" t="s">
        <v>98</v>
      </c>
      <c r="C252">
        <v>6</v>
      </c>
      <c r="D252">
        <v>0.03</v>
      </c>
      <c r="E252">
        <v>0.09</v>
      </c>
      <c r="F252" s="447">
        <v>43370.361111111109</v>
      </c>
      <c r="G252">
        <v>1.0887800000000001</v>
      </c>
      <c r="H252" s="447">
        <v>43374.911111111112</v>
      </c>
      <c r="I252">
        <v>1.09433</v>
      </c>
      <c r="J252" s="447">
        <v>43375.367361111108</v>
      </c>
      <c r="K252">
        <v>1.0893999999999999</v>
      </c>
      <c r="L252">
        <v>55.5</v>
      </c>
      <c r="M252">
        <v>49.300000000001091</v>
      </c>
      <c r="N252">
        <v>17.53</v>
      </c>
      <c r="O252" s="394">
        <v>3.0062499999985448</v>
      </c>
    </row>
    <row r="253" spans="1:15">
      <c r="A253">
        <v>252</v>
      </c>
      <c r="B253" t="s">
        <v>97</v>
      </c>
      <c r="C253">
        <v>1</v>
      </c>
      <c r="D253">
        <v>0.01</v>
      </c>
      <c r="E253">
        <v>0.01</v>
      </c>
      <c r="F253" s="447">
        <v>43370.955555555556</v>
      </c>
      <c r="G253">
        <v>1.08971</v>
      </c>
      <c r="H253" s="447">
        <v>43370.955555555556</v>
      </c>
      <c r="I253">
        <v>1.08971</v>
      </c>
      <c r="J253" s="447">
        <v>43371.195833333331</v>
      </c>
      <c r="K253">
        <v>1.09175</v>
      </c>
      <c r="L253">
        <v>0</v>
      </c>
      <c r="M253">
        <v>20.399999999999636</v>
      </c>
      <c r="N253">
        <v>1.34</v>
      </c>
      <c r="O253" s="394">
        <v>0.24027777777519077</v>
      </c>
    </row>
    <row r="254" spans="1:15">
      <c r="A254">
        <v>253</v>
      </c>
      <c r="B254" t="s">
        <v>97</v>
      </c>
      <c r="C254">
        <v>2</v>
      </c>
      <c r="D254">
        <v>0.01</v>
      </c>
      <c r="E254">
        <v>0.02</v>
      </c>
      <c r="F254" s="447">
        <v>43371.219444444447</v>
      </c>
      <c r="G254">
        <v>1.0914299999999999</v>
      </c>
      <c r="H254" s="447">
        <v>43371.490277777775</v>
      </c>
      <c r="I254">
        <v>1.09033</v>
      </c>
      <c r="J254" s="447">
        <v>43374.463194444441</v>
      </c>
      <c r="K254">
        <v>1.0928800000000001</v>
      </c>
      <c r="L254">
        <v>10.999999999998181</v>
      </c>
      <c r="M254">
        <v>25.5</v>
      </c>
      <c r="N254">
        <v>2.6399999999999997</v>
      </c>
      <c r="O254" s="394">
        <v>1.2437499999941792</v>
      </c>
    </row>
    <row r="255" spans="1:15">
      <c r="A255">
        <v>254</v>
      </c>
      <c r="B255" t="s">
        <v>97</v>
      </c>
      <c r="C255">
        <v>1</v>
      </c>
      <c r="D255">
        <v>0.01</v>
      </c>
      <c r="E255">
        <v>0.01</v>
      </c>
      <c r="F255" s="447">
        <v>43374.595833333333</v>
      </c>
      <c r="G255">
        <v>1.09199</v>
      </c>
      <c r="H255" s="447">
        <v>43374.595833333333</v>
      </c>
      <c r="I255">
        <v>1.09199</v>
      </c>
      <c r="J255" s="447">
        <v>43374.910416666666</v>
      </c>
      <c r="K255">
        <v>1.09399</v>
      </c>
      <c r="L255">
        <v>0</v>
      </c>
      <c r="M255">
        <v>20</v>
      </c>
      <c r="N255">
        <v>1.35</v>
      </c>
      <c r="O255" s="394">
        <v>0.31458333333284827</v>
      </c>
    </row>
    <row r="256" spans="1:15">
      <c r="A256">
        <v>255</v>
      </c>
      <c r="B256" t="s">
        <v>97</v>
      </c>
      <c r="C256">
        <v>5</v>
      </c>
      <c r="D256">
        <v>0.02</v>
      </c>
      <c r="E256">
        <v>0.06</v>
      </c>
      <c r="F256" s="447">
        <v>43374.920138888891</v>
      </c>
      <c r="G256">
        <v>1.0942799999999999</v>
      </c>
      <c r="H256" s="447">
        <v>43375.355555555558</v>
      </c>
      <c r="I256">
        <v>1.0898000000000001</v>
      </c>
      <c r="J256" s="447">
        <v>43378.624305555553</v>
      </c>
      <c r="K256">
        <v>1.0944900000000002</v>
      </c>
      <c r="L256">
        <v>44.799999999997453</v>
      </c>
      <c r="M256">
        <v>46.899999999999636</v>
      </c>
      <c r="N256">
        <v>10.5</v>
      </c>
      <c r="O256" s="394">
        <v>3.7041666666627862</v>
      </c>
    </row>
    <row r="257" spans="1:15">
      <c r="A257">
        <v>256</v>
      </c>
      <c r="B257" t="s">
        <v>98</v>
      </c>
      <c r="C257">
        <v>7</v>
      </c>
      <c r="D257">
        <v>0.05</v>
      </c>
      <c r="E257">
        <v>0.14000000000000001</v>
      </c>
      <c r="F257" s="447">
        <v>43375.371527777781</v>
      </c>
      <c r="G257">
        <v>1.0897300000000001</v>
      </c>
      <c r="H257" s="447">
        <v>43381.035416666666</v>
      </c>
      <c r="I257">
        <v>1.0965800000000001</v>
      </c>
      <c r="J257" s="447">
        <v>43384.62222222222</v>
      </c>
      <c r="K257">
        <v>1.0910699999999998</v>
      </c>
      <c r="L257">
        <v>68.5</v>
      </c>
      <c r="M257">
        <v>55.100000000004002</v>
      </c>
      <c r="N257">
        <v>30.21</v>
      </c>
      <c r="O257" s="394">
        <v>7.2506944444394321</v>
      </c>
    </row>
    <row r="258" spans="1:1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43378.629166666666</v>
      </c>
      <c r="G258">
        <v>1.0942400000000001</v>
      </c>
      <c r="H258" s="447">
        <v>43378.629166666666</v>
      </c>
      <c r="I258">
        <v>1.0942400000000001</v>
      </c>
      <c r="J258" s="447">
        <v>43381.013888888891</v>
      </c>
      <c r="K258">
        <v>1.0962700000000001</v>
      </c>
      <c r="L258">
        <v>0</v>
      </c>
      <c r="M258">
        <v>20.299999999999272</v>
      </c>
      <c r="N258">
        <v>1.34</v>
      </c>
      <c r="O258" s="394">
        <v>0.38472222222480923</v>
      </c>
    </row>
    <row r="259" spans="1:15">
      <c r="A259">
        <v>258</v>
      </c>
      <c r="B259" t="s">
        <v>97</v>
      </c>
      <c r="C259">
        <v>3</v>
      </c>
      <c r="D259">
        <v>0.01</v>
      </c>
      <c r="E259">
        <v>0.03</v>
      </c>
      <c r="F259" s="447">
        <v>43381.102083333331</v>
      </c>
      <c r="G259">
        <v>1.0961399999999999</v>
      </c>
      <c r="H259" s="447">
        <v>43381.356944444444</v>
      </c>
      <c r="I259">
        <v>1.0939099999999999</v>
      </c>
      <c r="J259" s="447">
        <v>43381.623611111114</v>
      </c>
      <c r="K259">
        <v>1.0970200000000001</v>
      </c>
      <c r="L259">
        <v>22.300000000001091</v>
      </c>
      <c r="M259">
        <v>31.100000000002183</v>
      </c>
      <c r="N259">
        <v>4.04</v>
      </c>
      <c r="O259" s="394">
        <v>0.52152777778246673</v>
      </c>
    </row>
    <row r="260" spans="1:15">
      <c r="A260">
        <v>259</v>
      </c>
      <c r="B260" t="s">
        <v>97</v>
      </c>
      <c r="C260">
        <v>1</v>
      </c>
      <c r="D260">
        <v>0.01</v>
      </c>
      <c r="E260">
        <v>0.01</v>
      </c>
      <c r="F260" s="447">
        <v>43381.62777777778</v>
      </c>
      <c r="G260">
        <v>1.09656</v>
      </c>
      <c r="H260" s="447">
        <v>43381.62777777778</v>
      </c>
      <c r="I260">
        <v>1.09656</v>
      </c>
      <c r="J260" s="447">
        <v>43382.11041666667</v>
      </c>
      <c r="K260">
        <v>1.09856</v>
      </c>
      <c r="L260">
        <v>0</v>
      </c>
      <c r="M260">
        <v>20</v>
      </c>
      <c r="N260">
        <v>1.32</v>
      </c>
      <c r="O260" s="394">
        <v>0.48263888889050577</v>
      </c>
    </row>
    <row r="261" spans="1:15">
      <c r="A261">
        <v>260</v>
      </c>
      <c r="B261" t="s">
        <v>97</v>
      </c>
      <c r="C261">
        <v>10</v>
      </c>
      <c r="D261">
        <v>0.3</v>
      </c>
      <c r="E261">
        <v>0.69</v>
      </c>
      <c r="F261" s="447">
        <v>43382.140972222223</v>
      </c>
      <c r="G261">
        <v>1.09884</v>
      </c>
      <c r="H261" s="447">
        <v>43394.875</v>
      </c>
      <c r="I261">
        <v>1.0761799999999999</v>
      </c>
      <c r="J261" s="447">
        <v>43398.760416666664</v>
      </c>
      <c r="K261">
        <v>1.0864000000000003</v>
      </c>
      <c r="L261">
        <v>226.60000000000036</v>
      </c>
      <c r="M261">
        <v>102.20000000000255</v>
      </c>
      <c r="N261">
        <v>147.32</v>
      </c>
      <c r="O261" s="394">
        <v>12.619444444440887</v>
      </c>
    </row>
    <row r="262" spans="1:1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43384.625694444447</v>
      </c>
      <c r="G262">
        <v>1.0918399999999999</v>
      </c>
      <c r="H262" s="447">
        <v>43384.625694444447</v>
      </c>
      <c r="I262">
        <v>1.0918399999999999</v>
      </c>
      <c r="J262" s="447">
        <v>43384.78125</v>
      </c>
      <c r="K262">
        <v>1.08978</v>
      </c>
      <c r="L262">
        <v>0</v>
      </c>
      <c r="M262">
        <v>20.600000000000364</v>
      </c>
      <c r="N262">
        <v>1.39</v>
      </c>
      <c r="O262" s="394">
        <v>0.15555555555329192</v>
      </c>
    </row>
    <row r="263" spans="1:15">
      <c r="A263">
        <v>262</v>
      </c>
      <c r="B263" t="s">
        <v>98</v>
      </c>
      <c r="C263">
        <v>5</v>
      </c>
      <c r="D263">
        <v>0.02</v>
      </c>
      <c r="E263">
        <v>0.06</v>
      </c>
      <c r="F263" s="447">
        <v>43384.801388888889</v>
      </c>
      <c r="G263">
        <v>1.09012</v>
      </c>
      <c r="H263" s="447">
        <v>43385.472916666666</v>
      </c>
      <c r="I263">
        <v>1.0945499999999999</v>
      </c>
      <c r="J263" s="447">
        <v>43388.625694444447</v>
      </c>
      <c r="K263">
        <v>1.0900500000000002</v>
      </c>
      <c r="L263">
        <v>44.300000000001091</v>
      </c>
      <c r="M263">
        <v>44.999999999998181</v>
      </c>
      <c r="N263">
        <v>10.52</v>
      </c>
      <c r="O263" s="394">
        <v>1.8243055555576575</v>
      </c>
    </row>
    <row r="264" spans="1:1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43388.630555555559</v>
      </c>
      <c r="G264">
        <v>1.0906499999999999</v>
      </c>
      <c r="H264" s="447">
        <v>43388.630555555559</v>
      </c>
      <c r="I264">
        <v>1.0906499999999999</v>
      </c>
      <c r="J264" s="447">
        <v>43388.838194444441</v>
      </c>
      <c r="K264">
        <v>1.0886400000000001</v>
      </c>
      <c r="L264">
        <v>0</v>
      </c>
      <c r="M264">
        <v>20.099999999998545</v>
      </c>
      <c r="N264">
        <v>1.35</v>
      </c>
      <c r="O264" s="394">
        <v>0.20763888888177462</v>
      </c>
    </row>
    <row r="265" spans="1:1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43388.901388888888</v>
      </c>
      <c r="G265">
        <v>1.08887</v>
      </c>
      <c r="H265" s="447">
        <v>43388.901388888888</v>
      </c>
      <c r="I265">
        <v>1.08887</v>
      </c>
      <c r="J265" s="447">
        <v>43388.90625</v>
      </c>
      <c r="K265">
        <v>1.08677</v>
      </c>
      <c r="L265">
        <v>0</v>
      </c>
      <c r="M265">
        <v>21</v>
      </c>
      <c r="N265">
        <v>1.42</v>
      </c>
      <c r="O265" s="394">
        <v>4.8611111124046147E-3</v>
      </c>
    </row>
    <row r="266" spans="1:15">
      <c r="A266">
        <v>265</v>
      </c>
      <c r="B266" t="s">
        <v>98</v>
      </c>
      <c r="C266">
        <v>3</v>
      </c>
      <c r="D266">
        <v>0.01</v>
      </c>
      <c r="E266">
        <v>0.03</v>
      </c>
      <c r="F266" s="447">
        <v>43388.917361111111</v>
      </c>
      <c r="G266">
        <v>1.0833299999999999</v>
      </c>
      <c r="H266" s="447">
        <v>43388.961111111108</v>
      </c>
      <c r="I266">
        <v>1.0855300000000001</v>
      </c>
      <c r="J266" s="447">
        <v>43389.623611111114</v>
      </c>
      <c r="K266">
        <v>1.08239</v>
      </c>
      <c r="L266">
        <v>22.000000000001819</v>
      </c>
      <c r="M266">
        <v>31.400000000001455</v>
      </c>
      <c r="N266">
        <v>4.0199999999999996</v>
      </c>
      <c r="O266" s="394">
        <v>0.70625000000291038</v>
      </c>
    </row>
    <row r="267" spans="1:15">
      <c r="A267">
        <v>266</v>
      </c>
      <c r="B267" t="s">
        <v>98</v>
      </c>
      <c r="C267">
        <v>7</v>
      </c>
      <c r="D267">
        <v>0.05</v>
      </c>
      <c r="E267">
        <v>0.14000000000000001</v>
      </c>
      <c r="F267" s="447">
        <v>43389.629861111112</v>
      </c>
      <c r="G267">
        <v>1.08253</v>
      </c>
      <c r="H267" s="447">
        <v>43391.027083333334</v>
      </c>
      <c r="I267">
        <v>1.08921</v>
      </c>
      <c r="J267" s="447">
        <v>43391.875694444447</v>
      </c>
      <c r="K267">
        <v>1.08396</v>
      </c>
      <c r="L267">
        <v>66.800000000001091</v>
      </c>
      <c r="M267">
        <v>52.5</v>
      </c>
      <c r="N267">
        <v>30.19</v>
      </c>
      <c r="O267" s="394">
        <v>2.2458333333343035</v>
      </c>
    </row>
    <row r="268" spans="1:15">
      <c r="A268">
        <v>267</v>
      </c>
      <c r="B268" t="s">
        <v>98</v>
      </c>
      <c r="C268">
        <v>3</v>
      </c>
      <c r="D268">
        <v>0.01</v>
      </c>
      <c r="E268">
        <v>0.03</v>
      </c>
      <c r="F268" s="447">
        <v>43391.881944444445</v>
      </c>
      <c r="G268">
        <v>1.0844499999999999</v>
      </c>
      <c r="H268" s="447">
        <v>43391.918055555558</v>
      </c>
      <c r="I268">
        <v>1.08677</v>
      </c>
      <c r="J268" s="447">
        <v>43392.109722222223</v>
      </c>
      <c r="K268">
        <v>1.0835999999999999</v>
      </c>
      <c r="L268">
        <v>23.200000000000728</v>
      </c>
      <c r="M268">
        <v>31.700000000002547</v>
      </c>
      <c r="N268">
        <v>3.9699999999999998</v>
      </c>
      <c r="O268" s="394">
        <v>0.22777777777810115</v>
      </c>
    </row>
    <row r="269" spans="1:1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43392.116666666669</v>
      </c>
      <c r="G269">
        <v>1.0835900000000001</v>
      </c>
      <c r="H269" s="447">
        <v>43392.116666666669</v>
      </c>
      <c r="I269">
        <v>1.0835900000000001</v>
      </c>
      <c r="J269" s="447">
        <v>43392.354166666664</v>
      </c>
      <c r="K269">
        <v>1.08152</v>
      </c>
      <c r="L269">
        <v>0</v>
      </c>
      <c r="M269">
        <v>20.699999999998909</v>
      </c>
      <c r="N269">
        <v>1.4</v>
      </c>
      <c r="O269" s="394">
        <v>0.23749999999563443</v>
      </c>
    </row>
    <row r="270" spans="1:15">
      <c r="A270">
        <v>269</v>
      </c>
      <c r="B270" t="s">
        <v>98</v>
      </c>
      <c r="C270">
        <v>2</v>
      </c>
      <c r="D270">
        <v>0.01</v>
      </c>
      <c r="E270">
        <v>0.02</v>
      </c>
      <c r="F270" s="447">
        <v>43392.364583333336</v>
      </c>
      <c r="G270">
        <v>1.0810200000000001</v>
      </c>
      <c r="H270" s="447">
        <v>43392.488888888889</v>
      </c>
      <c r="I270">
        <v>1.08216</v>
      </c>
      <c r="J270" s="447">
        <v>43394.875</v>
      </c>
      <c r="K270">
        <v>1.07959</v>
      </c>
      <c r="L270">
        <v>11.399999999999636</v>
      </c>
      <c r="M270">
        <v>25.700000000000728</v>
      </c>
      <c r="N270">
        <v>2.7</v>
      </c>
      <c r="O270" s="394">
        <v>0.51041666666424135</v>
      </c>
    </row>
    <row r="271" spans="1:15">
      <c r="A271">
        <v>270</v>
      </c>
      <c r="B271" t="s">
        <v>98</v>
      </c>
      <c r="C271">
        <v>7</v>
      </c>
      <c r="D271">
        <v>0.05</v>
      </c>
      <c r="E271">
        <v>0.14000000000000001</v>
      </c>
      <c r="F271" s="447">
        <v>43394.882638888892</v>
      </c>
      <c r="G271">
        <v>1.07741</v>
      </c>
      <c r="H271" s="447">
        <v>43397.488194444442</v>
      </c>
      <c r="I271">
        <v>1.08413</v>
      </c>
      <c r="J271" s="447">
        <v>43410.90625</v>
      </c>
      <c r="K271">
        <v>1.0784100000000001</v>
      </c>
      <c r="L271">
        <v>67.200000000000728</v>
      </c>
      <c r="M271">
        <v>57.200000000000728</v>
      </c>
      <c r="N271">
        <v>30.15</v>
      </c>
      <c r="O271" s="394">
        <v>11.023611111108039</v>
      </c>
    </row>
    <row r="272" spans="1:15">
      <c r="A272">
        <v>271</v>
      </c>
      <c r="B272" t="s">
        <v>97</v>
      </c>
      <c r="C272">
        <v>3</v>
      </c>
      <c r="D272">
        <v>0.01</v>
      </c>
      <c r="E272">
        <v>0.03</v>
      </c>
      <c r="F272" s="447">
        <v>43398.822916666664</v>
      </c>
      <c r="G272">
        <v>1.0856699999999999</v>
      </c>
      <c r="H272" s="447">
        <v>43399.132638888892</v>
      </c>
      <c r="I272">
        <v>1.08328</v>
      </c>
      <c r="J272" s="447">
        <v>43399.229166666664</v>
      </c>
      <c r="K272">
        <v>1.0865400000000003</v>
      </c>
      <c r="L272">
        <v>23.899999999997817</v>
      </c>
      <c r="M272">
        <v>32.600000000002183</v>
      </c>
      <c r="N272">
        <v>4.0600000000000005</v>
      </c>
      <c r="O272" s="394">
        <v>0.40625</v>
      </c>
    </row>
    <row r="273" spans="1:15">
      <c r="A273">
        <v>272</v>
      </c>
      <c r="B273" t="s">
        <v>97</v>
      </c>
      <c r="C273">
        <v>2</v>
      </c>
      <c r="D273">
        <v>0.01</v>
      </c>
      <c r="E273">
        <v>0.02</v>
      </c>
      <c r="F273" s="447">
        <v>43399.246527777781</v>
      </c>
      <c r="G273">
        <v>1.08623</v>
      </c>
      <c r="H273" s="447">
        <v>43399.62222222222</v>
      </c>
      <c r="I273">
        <v>1.0851200000000001</v>
      </c>
      <c r="J273" s="447">
        <v>43399.648611111108</v>
      </c>
      <c r="K273">
        <v>1.08768</v>
      </c>
      <c r="L273">
        <v>11.100000000000364</v>
      </c>
      <c r="M273">
        <v>25.599999999998545</v>
      </c>
      <c r="N273">
        <v>2.71</v>
      </c>
      <c r="O273" s="394">
        <v>0.4020833333270275</v>
      </c>
    </row>
    <row r="274" spans="1:15">
      <c r="A274">
        <v>273</v>
      </c>
      <c r="B274" t="s">
        <v>97</v>
      </c>
      <c r="C274">
        <v>6</v>
      </c>
      <c r="D274">
        <v>0.03</v>
      </c>
      <c r="E274">
        <v>0.09</v>
      </c>
      <c r="F274" s="447">
        <v>43399.677083333336</v>
      </c>
      <c r="G274">
        <v>1.0866400000000001</v>
      </c>
      <c r="H274" s="447">
        <v>43402.820138888892</v>
      </c>
      <c r="I274">
        <v>1.0808899999999999</v>
      </c>
      <c r="J274" s="447">
        <v>43405.020833333336</v>
      </c>
      <c r="K274">
        <v>1.0859300000000001</v>
      </c>
      <c r="L274">
        <v>57.5</v>
      </c>
      <c r="M274">
        <v>50.400000000001455</v>
      </c>
      <c r="N274">
        <v>16.78</v>
      </c>
      <c r="O274" s="394">
        <v>3.34375</v>
      </c>
    </row>
    <row r="275" spans="1:15">
      <c r="A275">
        <v>274</v>
      </c>
      <c r="B275" t="s">
        <v>97</v>
      </c>
      <c r="C275">
        <v>11</v>
      </c>
      <c r="D275">
        <v>0.56999999999999995</v>
      </c>
      <c r="E275">
        <v>1.2599999999999998</v>
      </c>
      <c r="F275" s="447">
        <v>43405.060416666667</v>
      </c>
      <c r="G275">
        <v>1.0866800000000001</v>
      </c>
      <c r="H275" s="447">
        <v>43424.416666666664</v>
      </c>
      <c r="I275">
        <v>1.0602799999999999</v>
      </c>
      <c r="J275" s="447">
        <v>43429.918749999997</v>
      </c>
      <c r="K275">
        <v>1.0695399999999999</v>
      </c>
      <c r="L275">
        <v>264.00000000000182</v>
      </c>
      <c r="M275">
        <v>92.600000000000364</v>
      </c>
      <c r="N275">
        <v>271.18</v>
      </c>
      <c r="O275" s="394">
        <v>16.858333333329938</v>
      </c>
    </row>
    <row r="276" spans="1:1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43410.927777777775</v>
      </c>
      <c r="G276">
        <v>1.0742100000000001</v>
      </c>
      <c r="H276" s="447">
        <v>43410.927777777775</v>
      </c>
      <c r="I276">
        <v>1.0742100000000001</v>
      </c>
      <c r="J276" s="447">
        <v>43411.070833333331</v>
      </c>
      <c r="K276">
        <v>1.07212</v>
      </c>
      <c r="L276">
        <v>0</v>
      </c>
      <c r="M276">
        <v>20.900000000001455</v>
      </c>
      <c r="N276">
        <v>1.38</v>
      </c>
      <c r="O276" s="394">
        <v>0.14305555555620231</v>
      </c>
    </row>
    <row r="277" spans="1:15">
      <c r="A277">
        <v>276</v>
      </c>
      <c r="B277" t="s">
        <v>98</v>
      </c>
      <c r="C277">
        <v>4</v>
      </c>
      <c r="D277">
        <v>0.01</v>
      </c>
      <c r="E277">
        <v>0.04</v>
      </c>
      <c r="F277" s="447">
        <v>43411.081250000003</v>
      </c>
      <c r="G277">
        <v>1.0731299999999999</v>
      </c>
      <c r="H277" s="447">
        <v>43411.55</v>
      </c>
      <c r="I277">
        <v>1.07647</v>
      </c>
      <c r="J277" s="447">
        <v>43411.695833333331</v>
      </c>
      <c r="K277">
        <v>1.0725</v>
      </c>
      <c r="L277">
        <v>33.400000000001455</v>
      </c>
      <c r="M277">
        <v>39.700000000000728</v>
      </c>
      <c r="N277">
        <v>6.23</v>
      </c>
      <c r="O277" s="394">
        <v>0.61458333332848269</v>
      </c>
    </row>
    <row r="278" spans="1:1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43411.819444444445</v>
      </c>
      <c r="G278">
        <v>1.07254</v>
      </c>
      <c r="H278" s="447">
        <v>43411.819444444445</v>
      </c>
      <c r="I278">
        <v>1.07254</v>
      </c>
      <c r="J278" s="447">
        <v>43411.833333333336</v>
      </c>
      <c r="K278">
        <v>1.0688599999999999</v>
      </c>
      <c r="L278">
        <v>0</v>
      </c>
      <c r="M278">
        <v>36.800000000001091</v>
      </c>
      <c r="N278">
        <v>2.48</v>
      </c>
      <c r="O278" s="394">
        <v>1.3888888890505768E-2</v>
      </c>
    </row>
    <row r="279" spans="1:15">
      <c r="A279">
        <v>278</v>
      </c>
      <c r="B279" t="s">
        <v>98</v>
      </c>
      <c r="C279">
        <v>2</v>
      </c>
      <c r="D279">
        <v>0.01</v>
      </c>
      <c r="E279">
        <v>0.02</v>
      </c>
      <c r="F279" s="447">
        <v>43411.834027777775</v>
      </c>
      <c r="G279">
        <v>1.0731200000000001</v>
      </c>
      <c r="H279" s="447">
        <v>43411.840277777781</v>
      </c>
      <c r="I279">
        <v>1.0743799999999999</v>
      </c>
      <c r="J279" s="447">
        <v>43411.880555555559</v>
      </c>
      <c r="K279">
        <v>1.0715300000000001</v>
      </c>
      <c r="L279">
        <v>12.599999999998545</v>
      </c>
      <c r="M279">
        <v>28.499999999998181</v>
      </c>
      <c r="N279">
        <v>2.99</v>
      </c>
      <c r="O279" s="394">
        <v>4.652777778392192E-2</v>
      </c>
    </row>
    <row r="280" spans="1:15">
      <c r="A280">
        <v>279</v>
      </c>
      <c r="B280" t="s">
        <v>98</v>
      </c>
      <c r="C280">
        <v>4</v>
      </c>
      <c r="D280">
        <v>0.01</v>
      </c>
      <c r="E280">
        <v>0.04</v>
      </c>
      <c r="F280" s="447">
        <v>43411.883333333331</v>
      </c>
      <c r="G280">
        <v>1.07314</v>
      </c>
      <c r="H280" s="447">
        <v>43412.988888888889</v>
      </c>
      <c r="I280">
        <v>1.07653</v>
      </c>
      <c r="J280" s="447">
        <v>43413.624305555553</v>
      </c>
      <c r="K280">
        <v>1.0724499999999999</v>
      </c>
      <c r="L280">
        <v>33.899999999999636</v>
      </c>
      <c r="M280">
        <v>40.800000000001091</v>
      </c>
      <c r="N280">
        <v>6.1999999999999993</v>
      </c>
      <c r="O280" s="394">
        <v>1.7409722222218988</v>
      </c>
    </row>
    <row r="281" spans="1:15">
      <c r="A281">
        <v>280</v>
      </c>
      <c r="B281" t="s">
        <v>98</v>
      </c>
      <c r="C281">
        <v>1</v>
      </c>
      <c r="D281">
        <v>0.01</v>
      </c>
      <c r="E281">
        <v>0.01</v>
      </c>
      <c r="F281" s="447">
        <v>43413.668749999997</v>
      </c>
      <c r="G281">
        <v>1.0731900000000001</v>
      </c>
      <c r="H281" s="447">
        <v>43413.668749999997</v>
      </c>
      <c r="I281">
        <v>1.0731900000000001</v>
      </c>
      <c r="J281" s="447">
        <v>43416.313194444447</v>
      </c>
      <c r="K281">
        <v>1.07108</v>
      </c>
      <c r="L281">
        <v>0</v>
      </c>
      <c r="M281">
        <v>21.100000000000364</v>
      </c>
      <c r="N281">
        <v>1.39</v>
      </c>
      <c r="O281" s="394">
        <v>0.64444444444961846</v>
      </c>
    </row>
    <row r="282" spans="1:15">
      <c r="A282">
        <v>281</v>
      </c>
      <c r="B282" t="s">
        <v>98</v>
      </c>
      <c r="C282">
        <v>2</v>
      </c>
      <c r="D282">
        <v>0.01</v>
      </c>
      <c r="E282">
        <v>0.02</v>
      </c>
      <c r="F282" s="447">
        <v>43416.622916666667</v>
      </c>
      <c r="G282">
        <v>1.0682100000000001</v>
      </c>
      <c r="H282" s="447">
        <v>43416.684027777781</v>
      </c>
      <c r="I282">
        <v>1.06932</v>
      </c>
      <c r="J282" s="447">
        <v>43417.414583333331</v>
      </c>
      <c r="K282">
        <v>1.06673</v>
      </c>
      <c r="L282">
        <v>11.100000000000364</v>
      </c>
      <c r="M282">
        <v>25.900000000001455</v>
      </c>
      <c r="N282">
        <v>2.67</v>
      </c>
      <c r="O282" s="394">
        <v>0.79166666666424135</v>
      </c>
    </row>
    <row r="283" spans="1:15">
      <c r="A283">
        <v>282</v>
      </c>
      <c r="B283" t="s">
        <v>98</v>
      </c>
      <c r="C283">
        <v>2</v>
      </c>
      <c r="D283">
        <v>0.01</v>
      </c>
      <c r="E283">
        <v>0.02</v>
      </c>
      <c r="F283" s="447">
        <v>43417.584722222222</v>
      </c>
      <c r="G283">
        <v>1.06772</v>
      </c>
      <c r="H283" s="447">
        <v>43418.017361111109</v>
      </c>
      <c r="I283">
        <v>1.0688200000000001</v>
      </c>
      <c r="J283" s="447">
        <v>43418.094444444447</v>
      </c>
      <c r="K283">
        <v>1.06626</v>
      </c>
      <c r="L283">
        <v>11</v>
      </c>
      <c r="M283">
        <v>25.600000000000364</v>
      </c>
      <c r="N283">
        <v>2.6799999999999997</v>
      </c>
      <c r="O283" s="394">
        <v>0.50972222222480923</v>
      </c>
    </row>
    <row r="284" spans="1:15">
      <c r="A284">
        <v>283</v>
      </c>
      <c r="B284" t="s">
        <v>98</v>
      </c>
      <c r="C284">
        <v>7</v>
      </c>
      <c r="D284">
        <v>0.05</v>
      </c>
      <c r="E284">
        <v>0.14000000000000001</v>
      </c>
      <c r="F284" s="447">
        <v>43418.390277777777</v>
      </c>
      <c r="G284">
        <v>1.06186</v>
      </c>
      <c r="H284" s="447">
        <v>43419.035416666666</v>
      </c>
      <c r="I284">
        <v>1.0698300000000001</v>
      </c>
      <c r="J284" s="447">
        <v>43419.663888888892</v>
      </c>
      <c r="K284">
        <v>1.0642399999999999</v>
      </c>
      <c r="L284">
        <v>79.700000000000728</v>
      </c>
      <c r="M284">
        <v>55.900000000003274</v>
      </c>
      <c r="N284">
        <v>30.18</v>
      </c>
      <c r="O284" s="394">
        <v>1.273611111115315</v>
      </c>
    </row>
    <row r="285" spans="1:15">
      <c r="A285">
        <v>284</v>
      </c>
      <c r="B285" t="s">
        <v>98</v>
      </c>
      <c r="C285">
        <v>3</v>
      </c>
      <c r="D285">
        <v>0.01</v>
      </c>
      <c r="E285">
        <v>0.03</v>
      </c>
      <c r="F285" s="447">
        <v>43419.672222222223</v>
      </c>
      <c r="G285">
        <v>1.0644899999999999</v>
      </c>
      <c r="H285" s="447">
        <v>43419.80972222222</v>
      </c>
      <c r="I285">
        <v>1.0667199999999999</v>
      </c>
      <c r="J285" s="447">
        <v>43420.222916666666</v>
      </c>
      <c r="K285">
        <v>1.0636000000000003</v>
      </c>
      <c r="L285">
        <v>22.299999999999272</v>
      </c>
      <c r="M285">
        <v>31.199999999995271</v>
      </c>
      <c r="N285">
        <v>3.9499999999999997</v>
      </c>
      <c r="O285" s="394">
        <v>0.5506944444423425</v>
      </c>
    </row>
    <row r="286" spans="1:15">
      <c r="A286">
        <v>285</v>
      </c>
      <c r="B286" t="s">
        <v>98</v>
      </c>
      <c r="C286">
        <v>5</v>
      </c>
      <c r="D286">
        <v>0.02</v>
      </c>
      <c r="E286">
        <v>0.06</v>
      </c>
      <c r="F286" s="447">
        <v>43420.225694444445</v>
      </c>
      <c r="G286">
        <v>1.0640099999999999</v>
      </c>
      <c r="H286" s="447">
        <v>43423.335416666669</v>
      </c>
      <c r="I286">
        <v>1.06846</v>
      </c>
      <c r="J286" s="447">
        <v>43424.159722222219</v>
      </c>
      <c r="K286">
        <v>1.0639800000000001</v>
      </c>
      <c r="L286">
        <v>44.500000000001819</v>
      </c>
      <c r="M286">
        <v>44.799999999999272</v>
      </c>
      <c r="N286">
        <v>10.34</v>
      </c>
      <c r="O286" s="394">
        <v>1.9340277777737356</v>
      </c>
    </row>
    <row r="287" spans="1:15">
      <c r="A287">
        <v>286</v>
      </c>
      <c r="B287" t="s">
        <v>98</v>
      </c>
      <c r="C287">
        <v>1</v>
      </c>
      <c r="D287">
        <v>0.01</v>
      </c>
      <c r="E287">
        <v>0.01</v>
      </c>
      <c r="F287" s="447">
        <v>43424.168749999997</v>
      </c>
      <c r="G287">
        <v>1.06365</v>
      </c>
      <c r="H287" s="447">
        <v>43424.168749999997</v>
      </c>
      <c r="I287">
        <v>1.06365</v>
      </c>
      <c r="J287" s="447">
        <v>43424.32708333333</v>
      </c>
      <c r="K287">
        <v>1.0616099999999999</v>
      </c>
      <c r="L287">
        <v>0</v>
      </c>
      <c r="M287">
        <v>20.400000000001455</v>
      </c>
      <c r="N287">
        <v>1.37</v>
      </c>
      <c r="O287" s="394">
        <v>0.15833333333284827</v>
      </c>
    </row>
    <row r="288" spans="1:15">
      <c r="A288">
        <v>287</v>
      </c>
      <c r="B288" t="s">
        <v>98</v>
      </c>
      <c r="C288">
        <v>2</v>
      </c>
      <c r="D288">
        <v>0.01</v>
      </c>
      <c r="E288">
        <v>0.02</v>
      </c>
      <c r="F288" s="447">
        <v>43424.331944444442</v>
      </c>
      <c r="G288">
        <v>1.06209</v>
      </c>
      <c r="H288" s="447">
        <v>43424.365277777775</v>
      </c>
      <c r="I288">
        <v>1.06321</v>
      </c>
      <c r="J288" s="447">
        <v>43424.412499999999</v>
      </c>
      <c r="K288">
        <v>1.0606500000000001</v>
      </c>
      <c r="L288">
        <v>11.200000000000728</v>
      </c>
      <c r="M288">
        <v>25.599999999998545</v>
      </c>
      <c r="N288">
        <v>2.69</v>
      </c>
      <c r="O288" s="394">
        <v>8.0555555556202307E-2</v>
      </c>
    </row>
    <row r="289" spans="1:15">
      <c r="A289">
        <v>288</v>
      </c>
      <c r="B289" t="s">
        <v>98</v>
      </c>
      <c r="C289">
        <v>1</v>
      </c>
      <c r="D289">
        <v>0.01</v>
      </c>
      <c r="E289">
        <v>0.01</v>
      </c>
      <c r="F289" s="447">
        <v>43424.415277777778</v>
      </c>
      <c r="G289">
        <v>1.06125</v>
      </c>
      <c r="H289" s="447">
        <v>43424.415277777778</v>
      </c>
      <c r="I289">
        <v>1.06125</v>
      </c>
      <c r="J289" s="447">
        <v>43424.424305555556</v>
      </c>
      <c r="K289">
        <v>1.0592200000000001</v>
      </c>
      <c r="L289">
        <v>0</v>
      </c>
      <c r="M289">
        <v>20.299999999999272</v>
      </c>
      <c r="N289">
        <v>1.36</v>
      </c>
      <c r="O289" s="394">
        <v>9.0277777781011537E-3</v>
      </c>
    </row>
    <row r="290" spans="1:15">
      <c r="A290">
        <v>289</v>
      </c>
      <c r="B290" t="s">
        <v>98</v>
      </c>
      <c r="C290">
        <v>7</v>
      </c>
      <c r="D290">
        <v>0.05</v>
      </c>
      <c r="E290">
        <v>0.14000000000000001</v>
      </c>
      <c r="F290" s="447">
        <v>43424.427777777775</v>
      </c>
      <c r="G290">
        <v>1.05941</v>
      </c>
      <c r="H290" s="447">
        <v>43426.329861111109</v>
      </c>
      <c r="I290">
        <v>1.0661</v>
      </c>
      <c r="J290" s="447">
        <v>43438.05</v>
      </c>
      <c r="K290">
        <v>1.0604999999999998</v>
      </c>
      <c r="L290">
        <v>66.899999999999636</v>
      </c>
      <c r="M290">
        <v>56.000000000001819</v>
      </c>
      <c r="N290">
        <v>29.82</v>
      </c>
      <c r="O290" s="394">
        <v>9.6222222222277196</v>
      </c>
    </row>
    <row r="291" spans="1:15">
      <c r="A291">
        <v>290</v>
      </c>
      <c r="B291" t="s">
        <v>97</v>
      </c>
      <c r="C291">
        <v>11</v>
      </c>
      <c r="D291">
        <v>0.56999999999999995</v>
      </c>
      <c r="E291">
        <v>1.2599999999999998</v>
      </c>
      <c r="F291" s="447">
        <v>43429.958333333336</v>
      </c>
      <c r="G291">
        <v>1.0690500000000001</v>
      </c>
      <c r="H291" s="447">
        <v>43444.666666666664</v>
      </c>
      <c r="I291">
        <v>1.0434300000000001</v>
      </c>
      <c r="J291" s="447">
        <v>43446.411111111112</v>
      </c>
      <c r="K291">
        <v>1.0524600000000002</v>
      </c>
      <c r="L291">
        <v>256.19999999999891</v>
      </c>
      <c r="M291">
        <v>90.300000000001091</v>
      </c>
      <c r="N291">
        <v>271.82</v>
      </c>
      <c r="O291" s="394">
        <v>11.452777777776646</v>
      </c>
    </row>
    <row r="292" spans="1:15">
      <c r="A292">
        <v>291</v>
      </c>
      <c r="B292" t="s">
        <v>98</v>
      </c>
      <c r="C292">
        <v>1</v>
      </c>
      <c r="D292">
        <v>0.01</v>
      </c>
      <c r="E292">
        <v>0.01</v>
      </c>
      <c r="F292" s="447">
        <v>43438.072916666664</v>
      </c>
      <c r="G292">
        <v>1.0608500000000001</v>
      </c>
      <c r="H292" s="447">
        <v>43438.072916666664</v>
      </c>
      <c r="I292">
        <v>1.0608500000000001</v>
      </c>
      <c r="J292" s="447">
        <v>43438.102777777778</v>
      </c>
      <c r="K292">
        <v>1.0588500000000001</v>
      </c>
      <c r="L292">
        <v>0</v>
      </c>
      <c r="M292">
        <v>20</v>
      </c>
      <c r="N292">
        <v>1.34</v>
      </c>
      <c r="O292" s="394">
        <v>2.9861111113859806E-2</v>
      </c>
    </row>
    <row r="293" spans="1:15">
      <c r="A293">
        <v>292</v>
      </c>
      <c r="B293" t="s">
        <v>98</v>
      </c>
      <c r="C293">
        <v>4</v>
      </c>
      <c r="D293">
        <v>0.01</v>
      </c>
      <c r="E293">
        <v>0.04</v>
      </c>
      <c r="F293" s="447">
        <v>43438.151388888888</v>
      </c>
      <c r="G293">
        <v>1.05884</v>
      </c>
      <c r="H293" s="447">
        <v>43438.618750000001</v>
      </c>
      <c r="I293">
        <v>1.06216</v>
      </c>
      <c r="J293" s="447">
        <v>43438.917361111111</v>
      </c>
      <c r="K293">
        <v>1.0582</v>
      </c>
      <c r="L293">
        <v>33.200000000000728</v>
      </c>
      <c r="M293">
        <v>39.600000000000364</v>
      </c>
      <c r="N293">
        <v>6.1899999999999995</v>
      </c>
      <c r="O293" s="394">
        <v>0.76597222222335404</v>
      </c>
    </row>
    <row r="294" spans="1:15">
      <c r="A294">
        <v>293</v>
      </c>
      <c r="B294" t="s">
        <v>98</v>
      </c>
      <c r="C294">
        <v>1</v>
      </c>
      <c r="D294">
        <v>0.01</v>
      </c>
      <c r="E294">
        <v>0.01</v>
      </c>
      <c r="F294" s="447">
        <v>43438.924305555556</v>
      </c>
      <c r="G294">
        <v>1.05874</v>
      </c>
      <c r="H294" s="447">
        <v>43438.924305555556</v>
      </c>
      <c r="I294">
        <v>1.05874</v>
      </c>
      <c r="J294" s="447">
        <v>43439.020833333336</v>
      </c>
      <c r="K294">
        <v>1.0566599999999999</v>
      </c>
      <c r="L294">
        <v>0</v>
      </c>
      <c r="M294">
        <v>20.800000000001091</v>
      </c>
      <c r="N294">
        <v>1.37</v>
      </c>
      <c r="O294" s="394">
        <v>9.6527777779556345E-2</v>
      </c>
    </row>
    <row r="295" spans="1:15">
      <c r="A295">
        <v>294</v>
      </c>
      <c r="B295" t="s">
        <v>98</v>
      </c>
      <c r="C295">
        <v>2</v>
      </c>
      <c r="D295">
        <v>0.01</v>
      </c>
      <c r="E295">
        <v>0.02</v>
      </c>
      <c r="F295" s="447">
        <v>43439.02847222222</v>
      </c>
      <c r="G295">
        <v>1.0538799999999999</v>
      </c>
      <c r="H295" s="447">
        <v>43439.069444444445</v>
      </c>
      <c r="I295">
        <v>1.0550299999999999</v>
      </c>
      <c r="J295" s="447">
        <v>43439.607638888891</v>
      </c>
      <c r="K295">
        <v>1.05246</v>
      </c>
      <c r="L295">
        <v>11.5</v>
      </c>
      <c r="M295">
        <v>25.699999999998909</v>
      </c>
      <c r="N295">
        <v>2.69</v>
      </c>
      <c r="O295" s="394">
        <v>0.57916666667006211</v>
      </c>
    </row>
    <row r="296" spans="1:15">
      <c r="A296">
        <v>295</v>
      </c>
      <c r="B296" t="s">
        <v>98</v>
      </c>
      <c r="C296">
        <v>3</v>
      </c>
      <c r="D296">
        <v>0.01</v>
      </c>
      <c r="E296">
        <v>0.03</v>
      </c>
      <c r="F296" s="447">
        <v>43439.654861111114</v>
      </c>
      <c r="G296">
        <v>1.05217</v>
      </c>
      <c r="H296" s="447">
        <v>43439.863194444442</v>
      </c>
      <c r="I296">
        <v>1.0543800000000001</v>
      </c>
      <c r="J296" s="447">
        <v>43440.07916666667</v>
      </c>
      <c r="K296">
        <v>1.0511600000000001</v>
      </c>
      <c r="L296">
        <v>22.100000000000364</v>
      </c>
      <c r="M296">
        <v>32.200000000000728</v>
      </c>
      <c r="N296">
        <v>4.04</v>
      </c>
      <c r="O296" s="394">
        <v>0.42430555555620231</v>
      </c>
    </row>
    <row r="297" spans="1:15">
      <c r="A297">
        <v>296</v>
      </c>
      <c r="B297" t="s">
        <v>98</v>
      </c>
      <c r="C297">
        <v>2</v>
      </c>
      <c r="D297">
        <v>0.01</v>
      </c>
      <c r="E297">
        <v>0.02</v>
      </c>
      <c r="F297" s="447">
        <v>43440.088194444441</v>
      </c>
      <c r="G297">
        <v>1.0511900000000001</v>
      </c>
      <c r="H297" s="447">
        <v>43440.129166666666</v>
      </c>
      <c r="I297">
        <v>1.05237</v>
      </c>
      <c r="J297" s="447">
        <v>43440.379861111112</v>
      </c>
      <c r="K297">
        <v>1.0497799999999999</v>
      </c>
      <c r="L297">
        <v>11.799999999999272</v>
      </c>
      <c r="M297">
        <v>25.900000000001455</v>
      </c>
      <c r="N297">
        <v>2.7</v>
      </c>
      <c r="O297" s="394">
        <v>0.29166666667151731</v>
      </c>
    </row>
    <row r="298" spans="1:15">
      <c r="A298">
        <v>297</v>
      </c>
      <c r="B298" t="s">
        <v>98</v>
      </c>
      <c r="C298">
        <v>1</v>
      </c>
      <c r="D298">
        <v>0.01</v>
      </c>
      <c r="E298">
        <v>0.01</v>
      </c>
      <c r="F298" s="447">
        <v>43440.396527777775</v>
      </c>
      <c r="G298">
        <v>1.0505199999999999</v>
      </c>
      <c r="H298" s="447">
        <v>43440.396527777775</v>
      </c>
      <c r="I298">
        <v>1.0505199999999999</v>
      </c>
      <c r="J298" s="447">
        <v>43440.410416666666</v>
      </c>
      <c r="K298">
        <v>1.04853</v>
      </c>
      <c r="L298">
        <v>0</v>
      </c>
      <c r="M298">
        <v>19.899999999999636</v>
      </c>
      <c r="N298">
        <v>1.34</v>
      </c>
      <c r="O298" s="394">
        <v>1.3888888890505768E-2</v>
      </c>
    </row>
    <row r="299" spans="1:15">
      <c r="A299">
        <v>298</v>
      </c>
      <c r="B299" t="s">
        <v>98</v>
      </c>
      <c r="C299">
        <v>4</v>
      </c>
      <c r="D299">
        <v>0.01</v>
      </c>
      <c r="E299">
        <v>0.04</v>
      </c>
      <c r="F299" s="447">
        <v>43440.413194444445</v>
      </c>
      <c r="G299">
        <v>1.04898</v>
      </c>
      <c r="H299" s="447">
        <v>43441.65347222222</v>
      </c>
      <c r="I299">
        <v>1.0523199999999999</v>
      </c>
      <c r="J299" s="447">
        <v>43443.916666666664</v>
      </c>
      <c r="K299">
        <v>1.0483199999999999</v>
      </c>
      <c r="L299">
        <v>33.399999999997817</v>
      </c>
      <c r="M299">
        <v>40</v>
      </c>
      <c r="N299">
        <v>6.18</v>
      </c>
      <c r="O299" s="394">
        <v>1.5034722222189885</v>
      </c>
    </row>
    <row r="300" spans="1:15">
      <c r="A300">
        <v>299</v>
      </c>
      <c r="B300" t="s">
        <v>98</v>
      </c>
      <c r="C300">
        <v>3</v>
      </c>
      <c r="D300">
        <v>0.01</v>
      </c>
      <c r="E300">
        <v>0.03</v>
      </c>
      <c r="F300" s="447">
        <v>43443.918749999997</v>
      </c>
      <c r="G300">
        <v>1.0466899999999999</v>
      </c>
      <c r="H300" s="447">
        <v>43443.959027777775</v>
      </c>
      <c r="I300">
        <v>1.0489200000000001</v>
      </c>
      <c r="J300" s="447">
        <v>43444.651388888888</v>
      </c>
      <c r="K300">
        <v>1.0457700000000001</v>
      </c>
      <c r="L300">
        <v>22.300000000001091</v>
      </c>
      <c r="M300">
        <v>31.5</v>
      </c>
      <c r="N300">
        <v>4.0299999999999994</v>
      </c>
      <c r="O300" s="394">
        <v>-0.26736111110949423</v>
      </c>
    </row>
    <row r="301" spans="1:15">
      <c r="A301">
        <v>300</v>
      </c>
      <c r="B301" t="s">
        <v>98</v>
      </c>
      <c r="C301">
        <v>8</v>
      </c>
      <c r="D301">
        <v>0.09</v>
      </c>
      <c r="E301">
        <v>0.23</v>
      </c>
      <c r="F301" s="447">
        <v>43444.686111111114</v>
      </c>
      <c r="G301">
        <v>1.0451600000000001</v>
      </c>
      <c r="H301" s="447">
        <v>43448.061111111114</v>
      </c>
      <c r="I301">
        <v>1.05667</v>
      </c>
      <c r="J301" s="447">
        <v>43452.131944444445</v>
      </c>
      <c r="K301">
        <v>1.0489299999999997</v>
      </c>
      <c r="L301">
        <v>115.10000000000036</v>
      </c>
      <c r="M301">
        <v>77.400000000003274</v>
      </c>
      <c r="N301">
        <v>54.23</v>
      </c>
      <c r="O301" s="394">
        <v>5.4458333333313931</v>
      </c>
    </row>
    <row r="302" spans="1:15">
      <c r="A302">
        <v>301</v>
      </c>
      <c r="B302" t="s">
        <v>97</v>
      </c>
      <c r="C302">
        <v>1</v>
      </c>
      <c r="D302">
        <v>0.01</v>
      </c>
      <c r="E302">
        <v>0.01</v>
      </c>
      <c r="F302" s="447">
        <v>43446.47152777778</v>
      </c>
      <c r="G302">
        <v>1.05216</v>
      </c>
      <c r="H302" s="447">
        <v>43446.47152777778</v>
      </c>
      <c r="I302">
        <v>1.05216</v>
      </c>
      <c r="J302" s="447">
        <v>43446.555555555555</v>
      </c>
      <c r="K302">
        <v>1.0541400000000001</v>
      </c>
      <c r="L302">
        <v>0</v>
      </c>
      <c r="M302">
        <v>19.800000000001091</v>
      </c>
      <c r="N302">
        <v>1.34</v>
      </c>
      <c r="O302" s="394">
        <v>8.4027777775190771E-2</v>
      </c>
    </row>
    <row r="303" spans="1:15">
      <c r="A303">
        <v>302</v>
      </c>
      <c r="B303" t="s">
        <v>97</v>
      </c>
      <c r="C303">
        <v>3</v>
      </c>
      <c r="D303">
        <v>0.01</v>
      </c>
      <c r="E303">
        <v>0.03</v>
      </c>
      <c r="F303" s="447">
        <v>43446.588194444441</v>
      </c>
      <c r="G303">
        <v>1.05443</v>
      </c>
      <c r="H303" s="447">
        <v>43446.873611111114</v>
      </c>
      <c r="I303">
        <v>1.0522</v>
      </c>
      <c r="J303" s="447">
        <v>43448.052083333336</v>
      </c>
      <c r="K303">
        <v>1.05545</v>
      </c>
      <c r="L303">
        <v>22.299999999999272</v>
      </c>
      <c r="M303">
        <v>32.5</v>
      </c>
      <c r="N303">
        <v>3.9499999999999997</v>
      </c>
      <c r="O303" s="394">
        <v>1.4638888888948713</v>
      </c>
    </row>
    <row r="304" spans="1:15">
      <c r="A304">
        <v>303</v>
      </c>
      <c r="B304" t="s">
        <v>97</v>
      </c>
      <c r="C304">
        <v>2</v>
      </c>
      <c r="D304">
        <v>0.01</v>
      </c>
      <c r="E304">
        <v>0.02</v>
      </c>
      <c r="F304" s="447">
        <v>43448.087500000001</v>
      </c>
      <c r="G304">
        <v>1.0569299999999999</v>
      </c>
      <c r="H304" s="447">
        <v>43448.088888888888</v>
      </c>
      <c r="I304">
        <v>1.05582</v>
      </c>
      <c r="J304" s="447">
        <v>43448.164583333331</v>
      </c>
      <c r="K304">
        <v>1.05836</v>
      </c>
      <c r="L304">
        <v>11.100000000000364</v>
      </c>
      <c r="M304">
        <v>25.400000000001455</v>
      </c>
      <c r="N304">
        <v>2.67</v>
      </c>
      <c r="O304" s="394">
        <v>7.7083333329937886E-2</v>
      </c>
    </row>
    <row r="305" spans="1:15">
      <c r="A305">
        <v>304</v>
      </c>
      <c r="B305" t="s">
        <v>97</v>
      </c>
      <c r="C305">
        <v>8</v>
      </c>
      <c r="D305">
        <v>0.09</v>
      </c>
      <c r="E305">
        <v>0.23</v>
      </c>
      <c r="F305" s="447">
        <v>43448.28125</v>
      </c>
      <c r="G305">
        <v>1.05745</v>
      </c>
      <c r="H305" s="447">
        <v>43452.376388888886</v>
      </c>
      <c r="I305">
        <v>1.04576</v>
      </c>
      <c r="J305" s="447">
        <v>43454.091666666667</v>
      </c>
      <c r="K305">
        <v>1.0535300000000001</v>
      </c>
      <c r="L305">
        <v>116.89999999999964</v>
      </c>
      <c r="M305">
        <v>77.700000000000728</v>
      </c>
      <c r="N305">
        <v>54.23</v>
      </c>
      <c r="O305" s="394">
        <v>3.8104166666671517</v>
      </c>
    </row>
    <row r="306" spans="1:15">
      <c r="A306">
        <v>305</v>
      </c>
      <c r="B306" t="s">
        <v>98</v>
      </c>
      <c r="C306">
        <v>1</v>
      </c>
      <c r="D306">
        <v>0.01</v>
      </c>
      <c r="E306">
        <v>0.01</v>
      </c>
      <c r="F306" s="447">
        <v>43452.226388888892</v>
      </c>
      <c r="G306">
        <v>1.0490900000000001</v>
      </c>
      <c r="H306" s="447">
        <v>43452.226388888892</v>
      </c>
      <c r="I306">
        <v>1.0490900000000001</v>
      </c>
      <c r="J306" s="447">
        <v>43452.345138888886</v>
      </c>
      <c r="K306">
        <v>1.04711</v>
      </c>
      <c r="L306">
        <v>0</v>
      </c>
      <c r="M306">
        <v>19.800000000001091</v>
      </c>
      <c r="N306">
        <v>1.33</v>
      </c>
      <c r="O306" s="394">
        <v>0.11874999999417923</v>
      </c>
    </row>
    <row r="307" spans="1:15">
      <c r="A307">
        <v>306</v>
      </c>
      <c r="B307" t="s">
        <v>98</v>
      </c>
      <c r="C307">
        <v>3</v>
      </c>
      <c r="D307">
        <v>0.01</v>
      </c>
      <c r="E307">
        <v>0.03</v>
      </c>
      <c r="F307" s="447">
        <v>43452.383333333331</v>
      </c>
      <c r="G307">
        <v>1.0464199999999999</v>
      </c>
      <c r="H307" s="447">
        <v>43452.614583333336</v>
      </c>
      <c r="I307">
        <v>1.04864</v>
      </c>
      <c r="J307" s="447">
        <v>43453.794444444444</v>
      </c>
      <c r="K307">
        <v>1.04549</v>
      </c>
      <c r="L307">
        <v>22.200000000000728</v>
      </c>
      <c r="M307">
        <v>31.5</v>
      </c>
      <c r="N307">
        <v>4.04</v>
      </c>
      <c r="O307" s="394">
        <v>1.4111111111124046</v>
      </c>
    </row>
    <row r="308" spans="1:15">
      <c r="A308">
        <v>307</v>
      </c>
      <c r="B308" t="s">
        <v>98</v>
      </c>
      <c r="C308">
        <v>7</v>
      </c>
      <c r="D308">
        <v>0.05</v>
      </c>
      <c r="E308">
        <v>0.14000000000000001</v>
      </c>
      <c r="F308" s="447">
        <v>43453.797222222223</v>
      </c>
      <c r="G308">
        <v>1.04606</v>
      </c>
      <c r="H308" s="447">
        <v>43454.184027777781</v>
      </c>
      <c r="I308">
        <v>1.0544800000000001</v>
      </c>
      <c r="J308" s="447">
        <v>43454.770138888889</v>
      </c>
      <c r="K308">
        <v>1.0489899999999999</v>
      </c>
      <c r="L308">
        <v>84.200000000000728</v>
      </c>
      <c r="M308">
        <v>54.900000000003274</v>
      </c>
      <c r="N308">
        <v>30.17</v>
      </c>
      <c r="O308" s="394">
        <v>0.97291666666569654</v>
      </c>
    </row>
    <row r="309" spans="1:15">
      <c r="A309">
        <v>308</v>
      </c>
      <c r="B309" t="s">
        <v>97</v>
      </c>
      <c r="C309">
        <v>1</v>
      </c>
      <c r="D309">
        <v>0.01</v>
      </c>
      <c r="E309">
        <v>0.01</v>
      </c>
      <c r="F309" s="447">
        <v>43454.097916666666</v>
      </c>
      <c r="G309">
        <v>1.05322</v>
      </c>
      <c r="H309" s="447">
        <v>43454.097916666666</v>
      </c>
      <c r="I309">
        <v>1.05322</v>
      </c>
      <c r="J309" s="447">
        <v>43454.317361111112</v>
      </c>
      <c r="K309">
        <v>1.05525</v>
      </c>
      <c r="L309">
        <v>0</v>
      </c>
      <c r="M309">
        <v>20.299999999999272</v>
      </c>
      <c r="N309">
        <v>1.36</v>
      </c>
      <c r="O309" s="394">
        <v>0.21944444444670808</v>
      </c>
    </row>
    <row r="310" spans="1:15">
      <c r="A310">
        <v>309</v>
      </c>
      <c r="B310" t="s">
        <v>97</v>
      </c>
      <c r="C310">
        <v>6</v>
      </c>
      <c r="D310">
        <v>0.03</v>
      </c>
      <c r="E310">
        <v>0.09</v>
      </c>
      <c r="F310" s="447">
        <v>43454.342361111114</v>
      </c>
      <c r="G310">
        <v>1.0539099999999999</v>
      </c>
      <c r="H310" s="447">
        <v>43455.070833333331</v>
      </c>
      <c r="I310">
        <v>1.04837</v>
      </c>
      <c r="J310" s="447">
        <v>43455.561805555553</v>
      </c>
      <c r="K310">
        <v>1.0532600000000001</v>
      </c>
      <c r="L310">
        <v>55.399999999997817</v>
      </c>
      <c r="M310">
        <v>48.899999999999636</v>
      </c>
      <c r="N310">
        <v>17.54</v>
      </c>
      <c r="O310" s="394">
        <v>1.2194444444394321</v>
      </c>
    </row>
    <row r="311" spans="1:15">
      <c r="A311">
        <v>310</v>
      </c>
      <c r="B311" t="s">
        <v>98</v>
      </c>
      <c r="C311">
        <v>2</v>
      </c>
      <c r="D311">
        <v>0.01</v>
      </c>
      <c r="E311">
        <v>0.02</v>
      </c>
      <c r="F311" s="447">
        <v>43454.818055555559</v>
      </c>
      <c r="G311">
        <v>1.04956</v>
      </c>
      <c r="H311" s="447">
        <v>43454.984722222223</v>
      </c>
      <c r="I311">
        <v>1.05067</v>
      </c>
      <c r="J311" s="447">
        <v>43455.074305555558</v>
      </c>
      <c r="K311">
        <v>1.0481199999999999</v>
      </c>
      <c r="L311">
        <v>11.100000000000364</v>
      </c>
      <c r="M311">
        <v>25.500000000001819</v>
      </c>
      <c r="N311">
        <v>2.62</v>
      </c>
      <c r="O311" s="394">
        <v>0.25624999999854481</v>
      </c>
    </row>
    <row r="312" spans="1:15">
      <c r="A312">
        <v>311</v>
      </c>
      <c r="B312" t="s">
        <v>98</v>
      </c>
      <c r="C312">
        <v>4</v>
      </c>
      <c r="D312">
        <v>0.01</v>
      </c>
      <c r="E312">
        <v>0.04</v>
      </c>
      <c r="F312" s="447">
        <v>43455.245138888888</v>
      </c>
      <c r="G312">
        <v>1.0501400000000001</v>
      </c>
      <c r="H312" s="447">
        <v>43455.563888888886</v>
      </c>
      <c r="I312">
        <v>1.0534699999999999</v>
      </c>
      <c r="J312" s="447">
        <v>43455.859722222223</v>
      </c>
      <c r="K312">
        <v>1.0495099999999999</v>
      </c>
      <c r="L312">
        <v>33.299999999997453</v>
      </c>
      <c r="M312">
        <v>39.600000000000364</v>
      </c>
      <c r="N312">
        <v>6.1899999999999995</v>
      </c>
      <c r="O312" s="394">
        <v>0.61458333333575865</v>
      </c>
    </row>
    <row r="313" spans="1:15">
      <c r="A313">
        <v>312</v>
      </c>
      <c r="B313" t="s">
        <v>97</v>
      </c>
      <c r="C313">
        <v>7</v>
      </c>
      <c r="D313">
        <v>0.05</v>
      </c>
      <c r="E313">
        <v>0.14000000000000001</v>
      </c>
      <c r="F313" s="447">
        <v>43455.574999999997</v>
      </c>
      <c r="G313">
        <v>1.0529999999999999</v>
      </c>
      <c r="H313" s="447">
        <v>43458.927777777775</v>
      </c>
      <c r="I313">
        <v>1.04518</v>
      </c>
      <c r="J313" s="447">
        <v>43460.874305555553</v>
      </c>
      <c r="K313">
        <v>1.0509799999999998</v>
      </c>
      <c r="L313">
        <v>78.200000000000728</v>
      </c>
      <c r="M313">
        <v>57.999999999998181</v>
      </c>
      <c r="N313">
        <v>30.139999999999997</v>
      </c>
      <c r="O313" s="394">
        <v>3.2993055555562023</v>
      </c>
    </row>
    <row r="314" spans="1:15">
      <c r="A314">
        <v>313</v>
      </c>
      <c r="B314" t="s">
        <v>98</v>
      </c>
      <c r="C314">
        <v>4</v>
      </c>
      <c r="D314">
        <v>0.01</v>
      </c>
      <c r="E314">
        <v>0.04</v>
      </c>
      <c r="F314" s="447">
        <v>43457.918749999997</v>
      </c>
      <c r="G314">
        <v>1.04664</v>
      </c>
      <c r="H314" s="447">
        <v>43457.982638888891</v>
      </c>
      <c r="I314">
        <v>1.04999</v>
      </c>
      <c r="J314" s="447">
        <v>43458.908333333333</v>
      </c>
      <c r="K314">
        <v>1.0459799999999999</v>
      </c>
      <c r="L314">
        <v>33.5</v>
      </c>
      <c r="M314">
        <v>40.100000000000364</v>
      </c>
      <c r="N314">
        <v>6.21</v>
      </c>
      <c r="O314" s="394">
        <v>-1.0416666664241347E-2</v>
      </c>
    </row>
    <row r="315" spans="1:15">
      <c r="A315">
        <v>314</v>
      </c>
      <c r="B315" t="s">
        <v>98</v>
      </c>
      <c r="C315">
        <v>1</v>
      </c>
      <c r="D315">
        <v>0.01</v>
      </c>
      <c r="E315">
        <v>0.01</v>
      </c>
      <c r="F315" s="447">
        <v>43458.92291666667</v>
      </c>
      <c r="G315">
        <v>1.04613</v>
      </c>
      <c r="H315" s="447">
        <v>43458.92291666667</v>
      </c>
      <c r="I315">
        <v>1.04613</v>
      </c>
      <c r="J315" s="447">
        <v>43458.929166666669</v>
      </c>
      <c r="K315">
        <v>1.0438499999999999</v>
      </c>
      <c r="L315">
        <v>0</v>
      </c>
      <c r="M315">
        <v>22.799999999999272</v>
      </c>
      <c r="N315">
        <v>1.54</v>
      </c>
      <c r="O315" s="394">
        <v>6.2499999985448085E-3</v>
      </c>
    </row>
    <row r="316" spans="1:15">
      <c r="A316">
        <v>315</v>
      </c>
      <c r="B316" t="s">
        <v>98</v>
      </c>
      <c r="C316">
        <v>3</v>
      </c>
      <c r="D316">
        <v>0.01</v>
      </c>
      <c r="E316">
        <v>0.03</v>
      </c>
      <c r="F316" s="447">
        <v>43458.944444444445</v>
      </c>
      <c r="G316">
        <v>1.0458799999999999</v>
      </c>
      <c r="H316" s="447">
        <v>43459.113194444442</v>
      </c>
      <c r="I316">
        <v>1.04843</v>
      </c>
      <c r="J316" s="447">
        <v>43459.272222222222</v>
      </c>
      <c r="K316">
        <v>1.0451900000000001</v>
      </c>
      <c r="L316">
        <v>25.5</v>
      </c>
      <c r="M316">
        <v>32.399999999997817</v>
      </c>
      <c r="N316">
        <v>4.05</v>
      </c>
      <c r="O316" s="394">
        <v>0.32777777777664596</v>
      </c>
    </row>
    <row r="317" spans="1:15">
      <c r="A317">
        <v>316</v>
      </c>
      <c r="B317" t="s">
        <v>98</v>
      </c>
      <c r="C317">
        <v>1</v>
      </c>
      <c r="D317">
        <v>0.01</v>
      </c>
      <c r="E317">
        <v>0.01</v>
      </c>
      <c r="F317" s="447">
        <v>43459.3</v>
      </c>
      <c r="G317">
        <v>1.0450200000000001</v>
      </c>
      <c r="H317" s="447">
        <v>43459.3</v>
      </c>
      <c r="I317">
        <v>1.0450200000000001</v>
      </c>
      <c r="J317" s="447">
        <v>43459.32708333333</v>
      </c>
      <c r="K317">
        <v>1.04251</v>
      </c>
      <c r="L317">
        <v>0</v>
      </c>
      <c r="M317">
        <v>25.100000000000364</v>
      </c>
      <c r="N317">
        <v>1.69</v>
      </c>
      <c r="O317" s="394">
        <v>2.7083333327027503E-2</v>
      </c>
    </row>
    <row r="318" spans="1:15">
      <c r="A318">
        <v>317</v>
      </c>
      <c r="B318" t="s">
        <v>98</v>
      </c>
      <c r="C318">
        <v>7</v>
      </c>
      <c r="D318">
        <v>0.05</v>
      </c>
      <c r="E318">
        <v>0.14000000000000001</v>
      </c>
      <c r="F318" s="447">
        <v>43459.329861111109</v>
      </c>
      <c r="G318">
        <v>1.0438700000000001</v>
      </c>
      <c r="H318" s="447">
        <v>43460.79791666667</v>
      </c>
      <c r="I318">
        <v>1.05054</v>
      </c>
      <c r="J318" s="447">
        <v>43467.940972222219</v>
      </c>
      <c r="K318">
        <v>1.04508</v>
      </c>
      <c r="L318">
        <v>66.699999999998909</v>
      </c>
      <c r="M318">
        <v>54.600000000000364</v>
      </c>
      <c r="N318">
        <v>30.159999999999997</v>
      </c>
      <c r="O318" s="394">
        <v>6.6111111111094942</v>
      </c>
    </row>
    <row r="319" spans="1:15">
      <c r="A319">
        <v>318</v>
      </c>
      <c r="B319" t="s">
        <v>97</v>
      </c>
      <c r="C319">
        <v>4</v>
      </c>
      <c r="D319">
        <v>0.01</v>
      </c>
      <c r="E319">
        <v>0.04</v>
      </c>
      <c r="F319" s="447">
        <v>43460.876388888886</v>
      </c>
      <c r="G319">
        <v>1.05033</v>
      </c>
      <c r="H319" s="447">
        <v>43461.624305555553</v>
      </c>
      <c r="I319">
        <v>1.0468500000000001</v>
      </c>
      <c r="J319" s="447">
        <v>43462.168055555558</v>
      </c>
      <c r="K319">
        <v>1.0509200000000001</v>
      </c>
      <c r="L319">
        <v>34.799999999999272</v>
      </c>
      <c r="M319">
        <v>40.700000000000728</v>
      </c>
      <c r="N319">
        <v>6.08</v>
      </c>
      <c r="O319" s="394">
        <v>1.2916666666715173</v>
      </c>
    </row>
    <row r="320" spans="1:15">
      <c r="A320">
        <v>319</v>
      </c>
      <c r="B320" t="s">
        <v>97</v>
      </c>
      <c r="C320">
        <v>1</v>
      </c>
      <c r="D320">
        <v>0.01</v>
      </c>
      <c r="E320">
        <v>0.01</v>
      </c>
      <c r="F320" s="447">
        <v>43462.22152777778</v>
      </c>
      <c r="G320">
        <v>1.0503400000000001</v>
      </c>
      <c r="H320" s="447">
        <v>43462.22152777778</v>
      </c>
      <c r="I320">
        <v>1.0503400000000001</v>
      </c>
      <c r="J320" s="447">
        <v>43462.436111111114</v>
      </c>
      <c r="K320">
        <v>1.05233</v>
      </c>
      <c r="L320">
        <v>0</v>
      </c>
      <c r="M320">
        <v>19.899999999999636</v>
      </c>
      <c r="N320">
        <v>1.34</v>
      </c>
      <c r="O320" s="394">
        <v>0.21458333333430346</v>
      </c>
    </row>
    <row r="321" spans="1:15">
      <c r="A321">
        <v>320</v>
      </c>
      <c r="B321" t="s">
        <v>97</v>
      </c>
      <c r="C321">
        <v>3</v>
      </c>
      <c r="D321">
        <v>0.01</v>
      </c>
      <c r="E321">
        <v>0.03</v>
      </c>
      <c r="F321" s="447">
        <v>43462.470833333333</v>
      </c>
      <c r="G321">
        <v>1.0516099999999999</v>
      </c>
      <c r="H321" s="447">
        <v>43462.661805555559</v>
      </c>
      <c r="I321">
        <v>1.04938</v>
      </c>
      <c r="J321" s="447">
        <v>43465.185416666667</v>
      </c>
      <c r="K321">
        <v>1.0525</v>
      </c>
      <c r="L321">
        <v>22.299999999999272</v>
      </c>
      <c r="M321">
        <v>31.200000000000728</v>
      </c>
      <c r="N321">
        <v>3.9499999999999997</v>
      </c>
      <c r="O321" s="394">
        <v>0.71458333333430346</v>
      </c>
    </row>
    <row r="322" spans="1:15">
      <c r="A322">
        <v>321</v>
      </c>
      <c r="B322" t="s">
        <v>97</v>
      </c>
      <c r="C322">
        <v>9</v>
      </c>
      <c r="D322">
        <v>0.16</v>
      </c>
      <c r="E322">
        <v>0.38999999999999996</v>
      </c>
      <c r="F322" s="447">
        <v>43465.199305555558</v>
      </c>
      <c r="G322">
        <v>1.0517300000000001</v>
      </c>
      <c r="H322" s="447">
        <v>43467.943055555559</v>
      </c>
      <c r="I322">
        <v>1.01983</v>
      </c>
      <c r="J322" s="447">
        <v>43467.948611111111</v>
      </c>
      <c r="K322">
        <v>1.0319800000000001</v>
      </c>
      <c r="L322">
        <v>319.00000000000182</v>
      </c>
      <c r="M322">
        <v>121.50000000000182</v>
      </c>
      <c r="N322">
        <v>89.25</v>
      </c>
      <c r="O322" s="394">
        <v>2.7493055555532919</v>
      </c>
    </row>
    <row r="323" spans="1:15">
      <c r="A323">
        <v>322</v>
      </c>
      <c r="B323" t="s">
        <v>98</v>
      </c>
      <c r="C323">
        <v>11</v>
      </c>
      <c r="D323">
        <v>0.56999999999999995</v>
      </c>
      <c r="E323">
        <v>1.2599999999999998</v>
      </c>
      <c r="F323" s="447">
        <v>43467.976388888892</v>
      </c>
      <c r="G323">
        <v>1.0416799999999999</v>
      </c>
      <c r="H323" s="447">
        <v>43486.225694444445</v>
      </c>
      <c r="I323">
        <v>1.06691</v>
      </c>
      <c r="J323" s="447">
        <v>43487.90625</v>
      </c>
      <c r="K323">
        <v>1.0578300000000003</v>
      </c>
      <c r="L323">
        <v>252.30000000000109</v>
      </c>
      <c r="M323">
        <v>90.799999999997453</v>
      </c>
      <c r="N323">
        <v>271.58999999999997</v>
      </c>
      <c r="O323" s="394">
        <v>13.929861111108039</v>
      </c>
    </row>
    <row r="324" spans="1:15">
      <c r="A324">
        <v>323</v>
      </c>
      <c r="B324" t="s">
        <v>97</v>
      </c>
      <c r="C324">
        <v>2</v>
      </c>
      <c r="D324">
        <v>0.01</v>
      </c>
      <c r="E324">
        <v>0.02</v>
      </c>
      <c r="F324" s="447">
        <v>43467.981944444444</v>
      </c>
      <c r="G324">
        <v>1.0429600000000001</v>
      </c>
      <c r="H324" s="447">
        <v>43467.989583333336</v>
      </c>
      <c r="I324">
        <v>1.0418400000000001</v>
      </c>
      <c r="J324" s="447">
        <v>43468.000694444447</v>
      </c>
      <c r="K324">
        <v>1.0444</v>
      </c>
      <c r="L324">
        <v>11.199999999998909</v>
      </c>
      <c r="M324">
        <v>25.599999999998545</v>
      </c>
      <c r="N324">
        <v>2.5099999999999998</v>
      </c>
      <c r="O324" s="394">
        <v>1.8750000002910383E-2</v>
      </c>
    </row>
    <row r="325" spans="1:15">
      <c r="A325">
        <v>324</v>
      </c>
      <c r="B325" t="s">
        <v>97</v>
      </c>
      <c r="C325">
        <v>1</v>
      </c>
      <c r="D325">
        <v>0.01</v>
      </c>
      <c r="E325">
        <v>0.01</v>
      </c>
      <c r="F325" s="447">
        <v>43468.004861111112</v>
      </c>
      <c r="G325">
        <v>1.04382</v>
      </c>
      <c r="H325" s="447">
        <v>43468.004861111112</v>
      </c>
      <c r="I325">
        <v>1.04382</v>
      </c>
      <c r="J325" s="447">
        <v>43468.011111111111</v>
      </c>
      <c r="K325">
        <v>1.0458499999999999</v>
      </c>
      <c r="L325">
        <v>0</v>
      </c>
      <c r="M325">
        <v>20.300000000001091</v>
      </c>
      <c r="N325">
        <v>1.37</v>
      </c>
      <c r="O325" s="394">
        <v>6.2499999985448085E-3</v>
      </c>
    </row>
    <row r="326" spans="1:15">
      <c r="A326">
        <v>325</v>
      </c>
      <c r="B326" t="s">
        <v>97</v>
      </c>
      <c r="C326">
        <v>1</v>
      </c>
      <c r="D326">
        <v>0.01</v>
      </c>
      <c r="E326">
        <v>0.01</v>
      </c>
      <c r="F326" s="447">
        <v>43468.018750000003</v>
      </c>
      <c r="G326">
        <v>1.04548</v>
      </c>
      <c r="H326" s="447">
        <v>43468.018750000003</v>
      </c>
      <c r="I326">
        <v>1.04548</v>
      </c>
      <c r="J326" s="447">
        <v>43468.175000000003</v>
      </c>
      <c r="K326">
        <v>1.04749</v>
      </c>
      <c r="L326">
        <v>0</v>
      </c>
      <c r="M326">
        <v>20.100000000000364</v>
      </c>
      <c r="N326">
        <v>1.36</v>
      </c>
      <c r="O326" s="394">
        <v>0.15625</v>
      </c>
    </row>
    <row r="327" spans="1:15">
      <c r="A327">
        <v>326</v>
      </c>
      <c r="B327" t="s">
        <v>97</v>
      </c>
      <c r="C327">
        <v>1</v>
      </c>
      <c r="D327">
        <v>0.01</v>
      </c>
      <c r="E327">
        <v>0.01</v>
      </c>
      <c r="F327" s="447">
        <v>43468.224305555559</v>
      </c>
      <c r="G327">
        <v>1.0464500000000001</v>
      </c>
      <c r="H327" s="447">
        <v>43468.224305555559</v>
      </c>
      <c r="I327">
        <v>1.0464500000000001</v>
      </c>
      <c r="J327" s="447">
        <v>43468.326388888891</v>
      </c>
      <c r="K327">
        <v>1.04847</v>
      </c>
      <c r="L327">
        <v>0</v>
      </c>
      <c r="M327">
        <v>20.199999999998909</v>
      </c>
      <c r="N327">
        <v>1.36</v>
      </c>
      <c r="O327" s="394">
        <v>0.10208333333139308</v>
      </c>
    </row>
    <row r="328" spans="1:15">
      <c r="A328">
        <v>327</v>
      </c>
      <c r="B328" t="s">
        <v>97</v>
      </c>
      <c r="C328">
        <v>1</v>
      </c>
      <c r="D328">
        <v>0.01</v>
      </c>
      <c r="E328">
        <v>0.01</v>
      </c>
      <c r="F328" s="447">
        <v>43468.35</v>
      </c>
      <c r="G328">
        <v>1.0478000000000001</v>
      </c>
      <c r="H328" s="447">
        <v>43468.35</v>
      </c>
      <c r="I328">
        <v>1.0478000000000001</v>
      </c>
      <c r="J328" s="447">
        <v>43468.551388888889</v>
      </c>
      <c r="K328">
        <v>1.04982</v>
      </c>
      <c r="L328">
        <v>0</v>
      </c>
      <c r="M328">
        <v>20.199999999998909</v>
      </c>
      <c r="N328">
        <v>1.36</v>
      </c>
      <c r="O328" s="394">
        <v>0.20138888889050577</v>
      </c>
    </row>
    <row r="329" spans="1:15">
      <c r="A329">
        <v>328</v>
      </c>
      <c r="B329" t="s">
        <v>97</v>
      </c>
      <c r="C329">
        <v>3</v>
      </c>
      <c r="D329">
        <v>0.01</v>
      </c>
      <c r="E329">
        <v>0.03</v>
      </c>
      <c r="F329" s="447">
        <v>43468.615972222222</v>
      </c>
      <c r="G329">
        <v>1.0489599999999999</v>
      </c>
      <c r="H329" s="447">
        <v>43468.658333333333</v>
      </c>
      <c r="I329">
        <v>1.04671</v>
      </c>
      <c r="J329" s="447">
        <v>43469.20416666667</v>
      </c>
      <c r="K329">
        <v>1.0498799999999999</v>
      </c>
      <c r="L329">
        <v>22.499999999998181</v>
      </c>
      <c r="M329">
        <v>31.699999999998909</v>
      </c>
      <c r="N329">
        <v>4.05</v>
      </c>
      <c r="O329" s="394">
        <v>0.58819444444816327</v>
      </c>
    </row>
    <row r="330" spans="1:15">
      <c r="A330">
        <v>329</v>
      </c>
      <c r="B330" t="s">
        <v>97</v>
      </c>
      <c r="C330">
        <v>1</v>
      </c>
      <c r="D330">
        <v>0.01</v>
      </c>
      <c r="E330">
        <v>0.01</v>
      </c>
      <c r="F330" s="447">
        <v>43469.216666666667</v>
      </c>
      <c r="G330">
        <v>1.0494699999999999</v>
      </c>
      <c r="H330" s="447">
        <v>43469.216666666667</v>
      </c>
      <c r="I330">
        <v>1.0494699999999999</v>
      </c>
      <c r="J330" s="447">
        <v>43469.390277777777</v>
      </c>
      <c r="K330">
        <v>1.05148</v>
      </c>
      <c r="L330">
        <v>0</v>
      </c>
      <c r="M330">
        <v>20.100000000000364</v>
      </c>
      <c r="N330">
        <v>1.36</v>
      </c>
      <c r="O330" s="394">
        <v>0.17361111110949423</v>
      </c>
    </row>
    <row r="331" spans="1:15">
      <c r="A331">
        <v>330</v>
      </c>
      <c r="B331" t="s">
        <v>97</v>
      </c>
      <c r="C331">
        <v>1</v>
      </c>
      <c r="D331">
        <v>0.01</v>
      </c>
      <c r="E331">
        <v>0.01</v>
      </c>
      <c r="F331" s="447">
        <v>43469.393750000003</v>
      </c>
      <c r="G331">
        <v>1.05067</v>
      </c>
      <c r="H331" s="447">
        <v>43469.393750000003</v>
      </c>
      <c r="I331">
        <v>1.05067</v>
      </c>
      <c r="J331" s="447">
        <v>43469.445138888892</v>
      </c>
      <c r="K331">
        <v>1.0526599999999999</v>
      </c>
      <c r="L331">
        <v>0</v>
      </c>
      <c r="M331">
        <v>19.899999999997817</v>
      </c>
      <c r="N331">
        <v>1.34</v>
      </c>
      <c r="O331" s="394">
        <v>5.1388888889050577E-2</v>
      </c>
    </row>
    <row r="332" spans="1:15">
      <c r="A332">
        <v>331</v>
      </c>
      <c r="B332" t="s">
        <v>97</v>
      </c>
      <c r="C332">
        <v>1</v>
      </c>
      <c r="D332">
        <v>0.01</v>
      </c>
      <c r="E332">
        <v>0.01</v>
      </c>
      <c r="F332" s="447">
        <v>43469.453472222223</v>
      </c>
      <c r="G332">
        <v>1.0521</v>
      </c>
      <c r="H332" s="447">
        <v>43469.453472222223</v>
      </c>
      <c r="I332">
        <v>1.0521</v>
      </c>
      <c r="J332" s="447">
        <v>43469.600694444445</v>
      </c>
      <c r="K332">
        <v>1.0540799999999999</v>
      </c>
      <c r="L332">
        <v>0</v>
      </c>
      <c r="M332">
        <v>19.799999999999272</v>
      </c>
      <c r="N332">
        <v>1.34</v>
      </c>
      <c r="O332" s="394">
        <v>0.14722222222189885</v>
      </c>
    </row>
    <row r="333" spans="1:1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43469.622916666667</v>
      </c>
      <c r="G333">
        <v>1.0541199999999999</v>
      </c>
      <c r="H333" s="447">
        <v>43469.622916666667</v>
      </c>
      <c r="I333">
        <v>1.0541199999999999</v>
      </c>
      <c r="J333" s="447">
        <v>43469.864583333336</v>
      </c>
      <c r="K333">
        <v>1.0560799999999999</v>
      </c>
      <c r="L333">
        <v>0</v>
      </c>
      <c r="M333">
        <v>19.600000000000364</v>
      </c>
      <c r="N333">
        <v>1.32</v>
      </c>
      <c r="O333" s="394">
        <v>0.24166666666860692</v>
      </c>
    </row>
    <row r="334" spans="1:15">
      <c r="A334">
        <v>333</v>
      </c>
      <c r="B334" t="s">
        <v>97</v>
      </c>
      <c r="C334">
        <v>2</v>
      </c>
      <c r="D334">
        <v>0.01</v>
      </c>
      <c r="E334">
        <v>0.02</v>
      </c>
      <c r="F334" s="447">
        <v>43471.929166666669</v>
      </c>
      <c r="G334">
        <v>1.0560499999999999</v>
      </c>
      <c r="H334" s="447">
        <v>43472.412499999999</v>
      </c>
      <c r="I334">
        <v>1.0548900000000001</v>
      </c>
      <c r="J334" s="447">
        <v>43472.747916666667</v>
      </c>
      <c r="K334">
        <v>1.05749</v>
      </c>
      <c r="L334">
        <v>11.599999999998545</v>
      </c>
      <c r="M334">
        <v>25.999999999998181</v>
      </c>
      <c r="N334">
        <v>2.69</v>
      </c>
      <c r="O334" s="394">
        <v>-0.18125000000145519</v>
      </c>
    </row>
    <row r="335" spans="1:15">
      <c r="A335">
        <v>334</v>
      </c>
      <c r="B335" t="s">
        <v>97</v>
      </c>
      <c r="C335">
        <v>2</v>
      </c>
      <c r="D335">
        <v>0.01</v>
      </c>
      <c r="E335">
        <v>0.02</v>
      </c>
      <c r="F335" s="447">
        <v>43472.918055555558</v>
      </c>
      <c r="G335">
        <v>1.0577000000000001</v>
      </c>
      <c r="H335" s="447">
        <v>43473.288194444445</v>
      </c>
      <c r="I335">
        <v>1.0565899999999999</v>
      </c>
      <c r="J335" s="447">
        <v>43473.501388888886</v>
      </c>
      <c r="K335">
        <v>1.05921</v>
      </c>
      <c r="L335">
        <v>11.100000000000364</v>
      </c>
      <c r="M335">
        <v>26.200000000000728</v>
      </c>
      <c r="N335">
        <v>2.74</v>
      </c>
      <c r="O335" s="394">
        <v>0.58333333332848269</v>
      </c>
    </row>
    <row r="336" spans="1:15">
      <c r="A336">
        <v>335</v>
      </c>
      <c r="B336" t="s">
        <v>97</v>
      </c>
      <c r="C336">
        <v>1</v>
      </c>
      <c r="D336">
        <v>0.01</v>
      </c>
      <c r="E336">
        <v>0.01</v>
      </c>
      <c r="F336" s="447">
        <v>43473.517361111109</v>
      </c>
      <c r="G336">
        <v>1.0597099999999999</v>
      </c>
      <c r="H336" s="447">
        <v>43473.517361111109</v>
      </c>
      <c r="I336">
        <v>1.0597099999999999</v>
      </c>
      <c r="J336" s="447">
        <v>43473.552777777775</v>
      </c>
      <c r="K336">
        <v>1.0617700000000001</v>
      </c>
      <c r="L336">
        <v>0</v>
      </c>
      <c r="M336">
        <v>20.600000000002183</v>
      </c>
      <c r="N336">
        <v>1.39</v>
      </c>
      <c r="O336" s="394">
        <v>3.5416666665696539E-2</v>
      </c>
    </row>
    <row r="337" spans="1:15">
      <c r="A337">
        <v>336</v>
      </c>
      <c r="B337" t="s">
        <v>97</v>
      </c>
      <c r="C337">
        <v>2</v>
      </c>
      <c r="D337">
        <v>0.01</v>
      </c>
      <c r="E337">
        <v>0.02</v>
      </c>
      <c r="F337" s="447">
        <v>43473.637499999997</v>
      </c>
      <c r="G337">
        <v>1.06203</v>
      </c>
      <c r="H337" s="447">
        <v>43473.647222222222</v>
      </c>
      <c r="I337">
        <v>1.0609200000000001</v>
      </c>
      <c r="J337" s="447">
        <v>43473.996527777781</v>
      </c>
      <c r="K337">
        <v>1.06348</v>
      </c>
      <c r="L337">
        <v>11.100000000000364</v>
      </c>
      <c r="M337">
        <v>25.599999999998545</v>
      </c>
      <c r="N337">
        <v>2.71</v>
      </c>
      <c r="O337" s="394">
        <v>0.35902777778392192</v>
      </c>
    </row>
    <row r="338" spans="1:15">
      <c r="A338">
        <v>337</v>
      </c>
      <c r="B338" t="s">
        <v>97</v>
      </c>
      <c r="C338">
        <v>7</v>
      </c>
      <c r="D338">
        <v>0.05</v>
      </c>
      <c r="E338">
        <v>0.14000000000000001</v>
      </c>
      <c r="F338" s="447">
        <v>43474.013888888891</v>
      </c>
      <c r="G338">
        <v>1.06206</v>
      </c>
      <c r="H338" s="447">
        <v>43474.657638888886</v>
      </c>
      <c r="I338">
        <v>1.05518</v>
      </c>
      <c r="J338" s="447">
        <v>43476.020833333336</v>
      </c>
      <c r="K338">
        <v>1.0605199999999999</v>
      </c>
      <c r="L338">
        <v>68.800000000001091</v>
      </c>
      <c r="M338">
        <v>53.399999999999636</v>
      </c>
      <c r="N338">
        <v>29.759999999999998</v>
      </c>
      <c r="O338" s="394">
        <v>2.0069444444452529</v>
      </c>
    </row>
    <row r="339" spans="1:15">
      <c r="A339">
        <v>338</v>
      </c>
      <c r="B339" t="s">
        <v>97</v>
      </c>
      <c r="C339">
        <v>6</v>
      </c>
      <c r="D339">
        <v>0.03</v>
      </c>
      <c r="E339">
        <v>0.09</v>
      </c>
      <c r="F339" s="447">
        <v>43476.023611111108</v>
      </c>
      <c r="G339">
        <v>1.0599099999999999</v>
      </c>
      <c r="H339" s="447">
        <v>43476.758333333331</v>
      </c>
      <c r="I339">
        <v>1.0543400000000001</v>
      </c>
      <c r="J339" s="447">
        <v>43481.420138888891</v>
      </c>
      <c r="K339">
        <v>1.0593600000000001</v>
      </c>
      <c r="L339">
        <v>55.69999999999709</v>
      </c>
      <c r="M339">
        <v>50.199999999998909</v>
      </c>
      <c r="N339">
        <v>17.57</v>
      </c>
      <c r="O339" s="394">
        <v>3.3965277777824667</v>
      </c>
    </row>
    <row r="340" spans="1:15">
      <c r="A340">
        <v>339</v>
      </c>
      <c r="B340" t="s">
        <v>97</v>
      </c>
      <c r="C340">
        <v>3</v>
      </c>
      <c r="D340">
        <v>0.01</v>
      </c>
      <c r="E340">
        <v>0.03</v>
      </c>
      <c r="F340" s="447">
        <v>43481.455555555556</v>
      </c>
      <c r="G340">
        <v>1.05948</v>
      </c>
      <c r="H340" s="447">
        <v>43481.767361111109</v>
      </c>
      <c r="I340">
        <v>1.0572699999999999</v>
      </c>
      <c r="J340" s="447">
        <v>43482.207638888889</v>
      </c>
      <c r="K340">
        <v>1.0603800000000001</v>
      </c>
      <c r="L340">
        <v>22.100000000000364</v>
      </c>
      <c r="M340">
        <v>31.100000000002183</v>
      </c>
      <c r="N340">
        <v>3.7800000000000002</v>
      </c>
      <c r="O340" s="394">
        <v>0.75208333333284827</v>
      </c>
    </row>
    <row r="341" spans="1:1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43482.342361111114</v>
      </c>
      <c r="G341">
        <v>1.0622199999999999</v>
      </c>
      <c r="H341" s="447">
        <v>43482.342361111114</v>
      </c>
      <c r="I341">
        <v>1.0622199999999999</v>
      </c>
      <c r="J341" s="447">
        <v>43482.429166666669</v>
      </c>
      <c r="K341">
        <v>1.0642400000000001</v>
      </c>
      <c r="L341">
        <v>0</v>
      </c>
      <c r="M341">
        <v>20.200000000002547</v>
      </c>
      <c r="N341">
        <v>1.36</v>
      </c>
      <c r="O341" s="394">
        <v>8.6805555554747116E-2</v>
      </c>
    </row>
    <row r="342" spans="1:15">
      <c r="A342">
        <v>341</v>
      </c>
      <c r="B342" t="s">
        <v>97</v>
      </c>
      <c r="C342">
        <v>3</v>
      </c>
      <c r="D342">
        <v>0.01</v>
      </c>
      <c r="E342">
        <v>0.03</v>
      </c>
      <c r="F342" s="447">
        <v>43482.440972222219</v>
      </c>
      <c r="G342">
        <v>1.0640400000000001</v>
      </c>
      <c r="H342" s="447">
        <v>43483.331944444442</v>
      </c>
      <c r="I342">
        <v>1.0618000000000001</v>
      </c>
      <c r="J342" s="447">
        <v>43486.083333333336</v>
      </c>
      <c r="K342">
        <v>1.0649500000000003</v>
      </c>
      <c r="L342">
        <v>22.400000000001455</v>
      </c>
      <c r="M342">
        <v>31.500000000003638</v>
      </c>
      <c r="N342">
        <v>3.95</v>
      </c>
      <c r="O342" s="394">
        <v>1.6423611111167702</v>
      </c>
    </row>
    <row r="343" spans="1:1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43486.086111111108</v>
      </c>
      <c r="G343">
        <v>1.0637700000000001</v>
      </c>
      <c r="H343" s="447">
        <v>43486.086111111108</v>
      </c>
      <c r="I343">
        <v>1.0637700000000001</v>
      </c>
      <c r="J343" s="447">
        <v>43486.166666666664</v>
      </c>
      <c r="K343">
        <v>1.06579</v>
      </c>
      <c r="L343">
        <v>0</v>
      </c>
      <c r="M343">
        <v>20.199999999998909</v>
      </c>
      <c r="N343">
        <v>1.36</v>
      </c>
      <c r="O343" s="394">
        <v>8.0555555556202307E-2</v>
      </c>
    </row>
    <row r="344" spans="1:15">
      <c r="A344">
        <v>343</v>
      </c>
      <c r="B344" t="s">
        <v>97</v>
      </c>
      <c r="C344">
        <v>10</v>
      </c>
      <c r="D344">
        <v>0.3</v>
      </c>
      <c r="E344">
        <v>0.69</v>
      </c>
      <c r="F344" s="447">
        <v>43486.518750000003</v>
      </c>
      <c r="G344">
        <v>1.06366</v>
      </c>
      <c r="H344" s="447">
        <v>43502.068749999999</v>
      </c>
      <c r="I344">
        <v>1.04297</v>
      </c>
      <c r="J344" s="447">
        <v>43503.168055555558</v>
      </c>
      <c r="K344">
        <v>1.05223</v>
      </c>
      <c r="L344">
        <v>206.90000000000146</v>
      </c>
      <c r="M344">
        <v>92.600000000000364</v>
      </c>
      <c r="N344">
        <v>153.19</v>
      </c>
      <c r="O344" s="394">
        <v>12.649305555554747</v>
      </c>
    </row>
    <row r="345" spans="1:15">
      <c r="A345">
        <v>344</v>
      </c>
      <c r="B345" t="s">
        <v>98</v>
      </c>
      <c r="C345">
        <v>1</v>
      </c>
      <c r="D345">
        <v>0.01</v>
      </c>
      <c r="E345">
        <v>0.01</v>
      </c>
      <c r="F345" s="447">
        <v>43487.909722222219</v>
      </c>
      <c r="G345">
        <v>1.0563800000000001</v>
      </c>
      <c r="H345" s="447">
        <v>43487.909722222219</v>
      </c>
      <c r="I345">
        <v>1.0563800000000001</v>
      </c>
      <c r="J345" s="447">
        <v>43487.915972222225</v>
      </c>
      <c r="K345">
        <v>1.0544899999999999</v>
      </c>
      <c r="L345">
        <v>0</v>
      </c>
      <c r="M345">
        <v>18.900000000001455</v>
      </c>
      <c r="N345">
        <v>1.27</v>
      </c>
      <c r="O345" s="394">
        <v>6.2500000058207661E-3</v>
      </c>
    </row>
    <row r="346" spans="1:15">
      <c r="A346">
        <v>345</v>
      </c>
      <c r="B346" t="s">
        <v>98</v>
      </c>
      <c r="C346">
        <v>1</v>
      </c>
      <c r="D346">
        <v>0.01</v>
      </c>
      <c r="E346">
        <v>0.01</v>
      </c>
      <c r="F346" s="447">
        <v>43487.922222222223</v>
      </c>
      <c r="G346">
        <v>1.0551299999999999</v>
      </c>
      <c r="H346" s="447">
        <v>43487.922222222223</v>
      </c>
      <c r="I346">
        <v>1.0551299999999999</v>
      </c>
      <c r="J346" s="447">
        <v>43488.018055555556</v>
      </c>
      <c r="K346">
        <v>1.05297</v>
      </c>
      <c r="L346">
        <v>0</v>
      </c>
      <c r="M346">
        <v>21.600000000000364</v>
      </c>
      <c r="N346">
        <v>1.43</v>
      </c>
      <c r="O346" s="394">
        <v>9.5833333332848269E-2</v>
      </c>
    </row>
    <row r="347" spans="1:15">
      <c r="A347">
        <v>346</v>
      </c>
      <c r="B347" t="s">
        <v>98</v>
      </c>
      <c r="C347">
        <v>2</v>
      </c>
      <c r="D347">
        <v>0.01</v>
      </c>
      <c r="E347">
        <v>0.02</v>
      </c>
      <c r="F347" s="447">
        <v>43488.046527777777</v>
      </c>
      <c r="G347">
        <v>1.0529200000000001</v>
      </c>
      <c r="H347" s="447">
        <v>43488.086111111108</v>
      </c>
      <c r="I347">
        <v>1.0540499999999999</v>
      </c>
      <c r="J347" s="447">
        <v>43488.273611111108</v>
      </c>
      <c r="K347">
        <v>1.0515000000000001</v>
      </c>
      <c r="L347">
        <v>11.299999999999272</v>
      </c>
      <c r="M347">
        <v>25.499999999998181</v>
      </c>
      <c r="N347">
        <v>2.6799999999999997</v>
      </c>
      <c r="O347" s="394">
        <v>0.22708333333139308</v>
      </c>
    </row>
    <row r="348" spans="1:15">
      <c r="A348">
        <v>347</v>
      </c>
      <c r="B348" t="s">
        <v>98</v>
      </c>
      <c r="C348">
        <v>2</v>
      </c>
      <c r="D348">
        <v>0.01</v>
      </c>
      <c r="E348">
        <v>0.02</v>
      </c>
      <c r="F348" s="447">
        <v>43488.298611111109</v>
      </c>
      <c r="G348">
        <v>1.0520700000000001</v>
      </c>
      <c r="H348" s="447">
        <v>43489.024305555555</v>
      </c>
      <c r="I348">
        <v>1.05318</v>
      </c>
      <c r="J348" s="447">
        <v>43489.086805555555</v>
      </c>
      <c r="K348">
        <v>1.05057</v>
      </c>
      <c r="L348">
        <v>11.099999999998545</v>
      </c>
      <c r="M348">
        <v>26.099999999998545</v>
      </c>
      <c r="N348">
        <v>2.69</v>
      </c>
      <c r="O348" s="394">
        <v>0.78819444444525288</v>
      </c>
    </row>
    <row r="349" spans="1:15">
      <c r="A349">
        <v>348</v>
      </c>
      <c r="B349" t="s">
        <v>98</v>
      </c>
      <c r="C349">
        <v>1</v>
      </c>
      <c r="D349">
        <v>0.01</v>
      </c>
      <c r="E349">
        <v>0.01</v>
      </c>
      <c r="F349" s="447">
        <v>43489.09097222222</v>
      </c>
      <c r="G349">
        <v>1.05067</v>
      </c>
      <c r="H349" s="447">
        <v>43489.09097222222</v>
      </c>
      <c r="I349">
        <v>1.05067</v>
      </c>
      <c r="J349" s="447">
        <v>43489.184027777781</v>
      </c>
      <c r="K349">
        <v>1.0486800000000001</v>
      </c>
      <c r="L349">
        <v>0</v>
      </c>
      <c r="M349">
        <v>19.899999999999636</v>
      </c>
      <c r="N349">
        <v>1.34</v>
      </c>
      <c r="O349" s="394">
        <v>9.3055555560567882E-2</v>
      </c>
    </row>
    <row r="350" spans="1:15">
      <c r="A350">
        <v>349</v>
      </c>
      <c r="B350" t="s">
        <v>98</v>
      </c>
      <c r="C350">
        <v>1</v>
      </c>
      <c r="D350">
        <v>0.01</v>
      </c>
      <c r="E350">
        <v>0.01</v>
      </c>
      <c r="F350" s="447">
        <v>43489.207638888889</v>
      </c>
      <c r="G350">
        <v>1.0492600000000001</v>
      </c>
      <c r="H350" s="447">
        <v>43489.207638888889</v>
      </c>
      <c r="I350">
        <v>1.0492600000000001</v>
      </c>
      <c r="J350" s="447">
        <v>43489.32708333333</v>
      </c>
      <c r="K350">
        <v>1.0472999999999999</v>
      </c>
      <c r="L350">
        <v>0</v>
      </c>
      <c r="M350">
        <v>19.600000000002183</v>
      </c>
      <c r="N350">
        <v>1.32</v>
      </c>
      <c r="O350" s="394">
        <v>0.11944444444088731</v>
      </c>
    </row>
    <row r="351" spans="1:15">
      <c r="A351">
        <v>350</v>
      </c>
      <c r="B351" t="s">
        <v>98</v>
      </c>
      <c r="C351">
        <v>3</v>
      </c>
      <c r="D351">
        <v>0.01</v>
      </c>
      <c r="E351">
        <v>0.03</v>
      </c>
      <c r="F351" s="447">
        <v>43489.35</v>
      </c>
      <c r="G351">
        <v>1.04803</v>
      </c>
      <c r="H351" s="447">
        <v>43492.916666666664</v>
      </c>
      <c r="I351">
        <v>1.05027</v>
      </c>
      <c r="J351" s="447">
        <v>43494.020833333336</v>
      </c>
      <c r="K351">
        <v>1.0470999999999999</v>
      </c>
      <c r="L351">
        <v>22.400000000001455</v>
      </c>
      <c r="M351">
        <v>31.700000000000728</v>
      </c>
      <c r="N351">
        <v>3.95</v>
      </c>
      <c r="O351" s="394">
        <v>2.6708333333372138</v>
      </c>
    </row>
    <row r="352" spans="1:15">
      <c r="A352">
        <v>351</v>
      </c>
      <c r="B352" t="s">
        <v>98</v>
      </c>
      <c r="C352">
        <v>2</v>
      </c>
      <c r="D352">
        <v>0.01</v>
      </c>
      <c r="E352">
        <v>0.02</v>
      </c>
      <c r="F352" s="447">
        <v>43494.036111111112</v>
      </c>
      <c r="G352">
        <v>1.0471999999999999</v>
      </c>
      <c r="H352" s="447">
        <v>43494.097222222219</v>
      </c>
      <c r="I352">
        <v>1.0483</v>
      </c>
      <c r="J352" s="447">
        <v>43494.28402777778</v>
      </c>
      <c r="K352">
        <v>1.04572</v>
      </c>
      <c r="L352">
        <v>11.000000000001819</v>
      </c>
      <c r="M352">
        <v>25.799999999999272</v>
      </c>
      <c r="N352">
        <v>2.74</v>
      </c>
      <c r="O352" s="394">
        <v>0.24791666666715173</v>
      </c>
    </row>
    <row r="353" spans="1:15">
      <c r="A353">
        <v>352</v>
      </c>
      <c r="B353" t="s">
        <v>98</v>
      </c>
      <c r="C353">
        <v>7</v>
      </c>
      <c r="D353">
        <v>0.05</v>
      </c>
      <c r="E353">
        <v>0.14000000000000001</v>
      </c>
      <c r="F353" s="447">
        <v>43494.286805555559</v>
      </c>
      <c r="G353">
        <v>1.0461199999999999</v>
      </c>
      <c r="H353" s="447">
        <v>43495.790972222225</v>
      </c>
      <c r="I353">
        <v>1.05301</v>
      </c>
      <c r="J353" s="447">
        <v>43497.163194444445</v>
      </c>
      <c r="K353">
        <v>1.0476099999999999</v>
      </c>
      <c r="L353">
        <v>68.900000000001455</v>
      </c>
      <c r="M353">
        <v>54.000000000001819</v>
      </c>
      <c r="N353">
        <v>30.18</v>
      </c>
      <c r="O353" s="394">
        <v>2.8763888888861402</v>
      </c>
    </row>
    <row r="354" spans="1:15">
      <c r="A354">
        <v>353</v>
      </c>
      <c r="B354" t="s">
        <v>98</v>
      </c>
      <c r="C354">
        <v>3</v>
      </c>
      <c r="D354">
        <v>0.01</v>
      </c>
      <c r="E354">
        <v>0.03</v>
      </c>
      <c r="F354" s="447">
        <v>43497.561111111114</v>
      </c>
      <c r="G354">
        <v>1.04901</v>
      </c>
      <c r="H354" s="447">
        <v>43497.701388888891</v>
      </c>
      <c r="I354">
        <v>1.05122</v>
      </c>
      <c r="J354" s="447">
        <v>43501.007638888892</v>
      </c>
      <c r="K354">
        <v>1.0481100000000003</v>
      </c>
      <c r="L354">
        <v>22.100000000000364</v>
      </c>
      <c r="M354">
        <v>31.099999999996726</v>
      </c>
      <c r="N354">
        <v>3.91</v>
      </c>
      <c r="O354" s="394">
        <v>1.4465277777781012</v>
      </c>
    </row>
    <row r="355" spans="1:15">
      <c r="A355">
        <v>354</v>
      </c>
      <c r="B355" t="s">
        <v>98</v>
      </c>
      <c r="C355">
        <v>5</v>
      </c>
      <c r="D355">
        <v>0.02</v>
      </c>
      <c r="E355">
        <v>0.06</v>
      </c>
      <c r="F355" s="447">
        <v>43501.033333333333</v>
      </c>
      <c r="G355">
        <v>1.0474000000000001</v>
      </c>
      <c r="H355" s="447">
        <v>43501.180555555555</v>
      </c>
      <c r="I355">
        <v>1.05193</v>
      </c>
      <c r="J355" s="447">
        <v>43502.0625</v>
      </c>
      <c r="K355">
        <v>1.04745</v>
      </c>
      <c r="L355">
        <v>45.299999999999272</v>
      </c>
      <c r="M355">
        <v>44.800000000001091</v>
      </c>
      <c r="N355">
        <v>10.370000000000001</v>
      </c>
      <c r="O355" s="394">
        <v>1.0291666666671517</v>
      </c>
    </row>
    <row r="356" spans="1:15">
      <c r="A356">
        <v>355</v>
      </c>
      <c r="B356" t="s">
        <v>98</v>
      </c>
      <c r="C356">
        <v>1</v>
      </c>
      <c r="D356">
        <v>0.01</v>
      </c>
      <c r="E356">
        <v>0.01</v>
      </c>
      <c r="F356" s="447">
        <v>43502.088888888888</v>
      </c>
      <c r="G356">
        <v>1.0424599999999999</v>
      </c>
      <c r="H356" s="447">
        <v>43502.088888888888</v>
      </c>
      <c r="I356">
        <v>1.0424599999999999</v>
      </c>
      <c r="J356" s="447">
        <v>43502.106249999997</v>
      </c>
      <c r="K356">
        <v>1.04043</v>
      </c>
      <c r="L356">
        <v>0</v>
      </c>
      <c r="M356">
        <v>20.299999999999272</v>
      </c>
      <c r="N356">
        <v>1.37</v>
      </c>
      <c r="O356" s="394">
        <v>1.7361111109494232E-2</v>
      </c>
    </row>
    <row r="357" spans="1:15">
      <c r="A357">
        <v>356</v>
      </c>
      <c r="B357" t="s">
        <v>98</v>
      </c>
      <c r="C357">
        <v>6</v>
      </c>
      <c r="D357">
        <v>0.05</v>
      </c>
      <c r="E357">
        <v>0.13</v>
      </c>
      <c r="F357" s="447">
        <v>43502.109027777777</v>
      </c>
      <c r="G357">
        <v>1.04111</v>
      </c>
      <c r="H357" s="447">
        <v>43503.077777777777</v>
      </c>
      <c r="I357">
        <v>1.05132</v>
      </c>
      <c r="J357" s="447">
        <v>43509.041666666664</v>
      </c>
      <c r="K357">
        <v>1.04538</v>
      </c>
      <c r="L357">
        <v>102.10000000000036</v>
      </c>
      <c r="M357">
        <v>59.400000000001455</v>
      </c>
      <c r="N357">
        <v>29.37</v>
      </c>
      <c r="O357" s="394">
        <v>4.9326388888875954</v>
      </c>
    </row>
    <row r="358" spans="1:15">
      <c r="A358">
        <v>357</v>
      </c>
      <c r="B358" t="s">
        <v>97</v>
      </c>
      <c r="C358">
        <v>3</v>
      </c>
      <c r="D358">
        <v>0.01</v>
      </c>
      <c r="E358">
        <v>0.03</v>
      </c>
      <c r="F358" s="447">
        <v>43503.279166666667</v>
      </c>
      <c r="G358">
        <v>1.0514699999999999</v>
      </c>
      <c r="H358" s="447">
        <v>43503.688194444447</v>
      </c>
      <c r="I358">
        <v>1.0492600000000001</v>
      </c>
      <c r="J358" s="447">
        <v>43503.885416666664</v>
      </c>
      <c r="K358">
        <v>1.05236</v>
      </c>
      <c r="L358">
        <v>22.099999999998545</v>
      </c>
      <c r="M358">
        <v>31</v>
      </c>
      <c r="N358">
        <v>4.04</v>
      </c>
      <c r="O358" s="394">
        <v>0.60624999999708962</v>
      </c>
    </row>
    <row r="359" spans="1:15">
      <c r="A359">
        <v>358</v>
      </c>
      <c r="B359" t="s">
        <v>97</v>
      </c>
      <c r="C359">
        <v>3</v>
      </c>
      <c r="D359">
        <v>0.01</v>
      </c>
      <c r="E359">
        <v>0.03</v>
      </c>
      <c r="F359" s="447">
        <v>43503.925694444442</v>
      </c>
      <c r="G359">
        <v>1.05227</v>
      </c>
      <c r="H359" s="447">
        <v>43504.15347222222</v>
      </c>
      <c r="I359">
        <v>1.04806</v>
      </c>
      <c r="J359" s="447">
        <v>43504.611111111109</v>
      </c>
      <c r="K359">
        <v>1.05186</v>
      </c>
      <c r="L359">
        <v>42.100000000000364</v>
      </c>
      <c r="M359">
        <v>38</v>
      </c>
      <c r="N359">
        <v>4.04</v>
      </c>
      <c r="O359" s="394">
        <v>0.68541666666715173</v>
      </c>
    </row>
    <row r="360" spans="1:15">
      <c r="A360">
        <v>359</v>
      </c>
      <c r="B360" t="s">
        <v>97</v>
      </c>
      <c r="C360">
        <v>3</v>
      </c>
      <c r="D360">
        <v>0.01</v>
      </c>
      <c r="E360">
        <v>0.03</v>
      </c>
      <c r="F360" s="447">
        <v>43504.625694444447</v>
      </c>
      <c r="G360">
        <v>1.0510699999999999</v>
      </c>
      <c r="H360" s="447">
        <v>43507.070138888892</v>
      </c>
      <c r="I360">
        <v>1.0488299999999999</v>
      </c>
      <c r="J360" s="447">
        <v>43508.083333333336</v>
      </c>
      <c r="K360">
        <v>1.0520300000000002</v>
      </c>
      <c r="L360">
        <v>22.399999999999636</v>
      </c>
      <c r="M360">
        <v>32.000000000003638</v>
      </c>
      <c r="N360">
        <v>4.05</v>
      </c>
      <c r="O360" s="394">
        <v>1.4576388888890506</v>
      </c>
    </row>
    <row r="361" spans="1:15">
      <c r="A361">
        <v>360</v>
      </c>
      <c r="B361" t="s">
        <v>97</v>
      </c>
      <c r="C361">
        <v>1</v>
      </c>
      <c r="D361">
        <v>0.01</v>
      </c>
      <c r="E361">
        <v>0.01</v>
      </c>
      <c r="F361" s="447">
        <v>43508.113888888889</v>
      </c>
      <c r="G361">
        <v>1.0512999999999999</v>
      </c>
      <c r="H361" s="447">
        <v>43508.113888888889</v>
      </c>
      <c r="I361">
        <v>1.0512999999999999</v>
      </c>
      <c r="J361" s="447">
        <v>43508.731249999997</v>
      </c>
      <c r="K361">
        <v>1.05331</v>
      </c>
      <c r="L361">
        <v>0</v>
      </c>
      <c r="M361">
        <v>20.100000000002183</v>
      </c>
      <c r="N361">
        <v>1.36</v>
      </c>
      <c r="O361" s="394">
        <v>0.61736111110803904</v>
      </c>
    </row>
    <row r="362" spans="1:15">
      <c r="A362">
        <v>361</v>
      </c>
      <c r="B362" t="s">
        <v>97</v>
      </c>
      <c r="C362">
        <v>4</v>
      </c>
      <c r="D362">
        <v>0.05</v>
      </c>
      <c r="E362">
        <v>0.11</v>
      </c>
      <c r="F362" s="447">
        <v>43508.918055555558</v>
      </c>
      <c r="G362">
        <v>1.05243</v>
      </c>
      <c r="H362" s="447">
        <v>43509.088194444441</v>
      </c>
      <c r="I362">
        <v>1.0413399999999999</v>
      </c>
      <c r="J362" s="447">
        <v>43517.020833333336</v>
      </c>
      <c r="K362">
        <v>1.04766</v>
      </c>
      <c r="L362">
        <v>110.89999999999964</v>
      </c>
      <c r="M362">
        <v>63.200000000000728</v>
      </c>
      <c r="N362">
        <v>25</v>
      </c>
      <c r="O362" s="394">
        <v>6.1027777777781012</v>
      </c>
    </row>
    <row r="363" spans="1:15">
      <c r="A363">
        <v>362</v>
      </c>
      <c r="B363" t="s">
        <v>98</v>
      </c>
      <c r="C363">
        <v>1</v>
      </c>
      <c r="D363">
        <v>0.01</v>
      </c>
      <c r="E363">
        <v>0.01</v>
      </c>
      <c r="F363" s="447">
        <v>43509.041666666664</v>
      </c>
      <c r="G363">
        <v>1.0466200000000001</v>
      </c>
      <c r="H363" s="447">
        <v>43509.041666666664</v>
      </c>
      <c r="I363">
        <v>1.0466200000000001</v>
      </c>
      <c r="J363" s="447">
        <v>43509.041666666664</v>
      </c>
      <c r="K363">
        <v>1.0456000000000001</v>
      </c>
      <c r="L363">
        <v>0</v>
      </c>
      <c r="M363">
        <v>10.200000000000728</v>
      </c>
      <c r="N363">
        <v>0.69</v>
      </c>
      <c r="O363" s="394">
        <v>0</v>
      </c>
    </row>
    <row r="364" spans="1:15">
      <c r="A364">
        <v>363</v>
      </c>
      <c r="B364" t="s">
        <v>98</v>
      </c>
      <c r="C364">
        <v>1</v>
      </c>
      <c r="D364">
        <v>0.01</v>
      </c>
      <c r="E364">
        <v>0.01</v>
      </c>
      <c r="F364" s="447">
        <v>43509.051388888889</v>
      </c>
      <c r="G364">
        <v>1.04511</v>
      </c>
      <c r="H364" s="447">
        <v>43509.051388888889</v>
      </c>
      <c r="I364">
        <v>1.04511</v>
      </c>
      <c r="J364" s="447">
        <v>43509.086111111108</v>
      </c>
      <c r="K364">
        <v>1.04312</v>
      </c>
      <c r="L364">
        <v>0</v>
      </c>
      <c r="M364">
        <v>19.899999999999636</v>
      </c>
      <c r="N364">
        <v>1.34</v>
      </c>
      <c r="O364" s="394">
        <v>3.4722222218988463E-2</v>
      </c>
    </row>
    <row r="365" spans="1:15">
      <c r="A365">
        <v>364</v>
      </c>
      <c r="B365" t="s">
        <v>98</v>
      </c>
      <c r="C365">
        <v>1</v>
      </c>
      <c r="D365">
        <v>0.01</v>
      </c>
      <c r="E365">
        <v>0.01</v>
      </c>
      <c r="F365" s="447">
        <v>43509.095138888886</v>
      </c>
      <c r="G365">
        <v>1.0428900000000001</v>
      </c>
      <c r="H365" s="447">
        <v>43509.095138888886</v>
      </c>
      <c r="I365">
        <v>1.0428900000000001</v>
      </c>
      <c r="J365" s="447">
        <v>43509.106249999997</v>
      </c>
      <c r="K365">
        <v>1.04084</v>
      </c>
      <c r="L365">
        <v>0</v>
      </c>
      <c r="M365">
        <v>20.500000000001819</v>
      </c>
      <c r="N365">
        <v>1.38</v>
      </c>
      <c r="O365" s="394">
        <v>1.1111111110949423E-2</v>
      </c>
    </row>
    <row r="366" spans="1:15">
      <c r="A366">
        <v>365</v>
      </c>
      <c r="B366" t="s">
        <v>98</v>
      </c>
      <c r="C366">
        <v>4</v>
      </c>
      <c r="D366">
        <v>0.01</v>
      </c>
      <c r="E366">
        <v>0.04</v>
      </c>
      <c r="F366" s="447">
        <v>43509.120138888888</v>
      </c>
      <c r="G366">
        <v>1.0401899999999999</v>
      </c>
      <c r="H366" s="447">
        <v>43509.34652777778</v>
      </c>
      <c r="I366">
        <v>1.0435000000000001</v>
      </c>
      <c r="J366" s="447">
        <v>43510.421527777777</v>
      </c>
      <c r="K366">
        <v>1.0394300000000001</v>
      </c>
      <c r="L366">
        <v>33.100000000002183</v>
      </c>
      <c r="M366">
        <v>40.700000000000728</v>
      </c>
      <c r="N366">
        <v>6.1899999999999995</v>
      </c>
      <c r="O366" s="394">
        <v>1.3013888888890506</v>
      </c>
    </row>
    <row r="367" spans="1:15">
      <c r="A367">
        <v>366</v>
      </c>
      <c r="B367" t="s">
        <v>98</v>
      </c>
      <c r="C367">
        <v>1</v>
      </c>
      <c r="D367">
        <v>0.01</v>
      </c>
      <c r="E367">
        <v>0.01</v>
      </c>
      <c r="F367" s="447">
        <v>43510.55</v>
      </c>
      <c r="G367">
        <v>1.0403800000000001</v>
      </c>
      <c r="H367" s="447">
        <v>43510.55</v>
      </c>
      <c r="I367">
        <v>1.0403800000000001</v>
      </c>
      <c r="J367" s="447">
        <v>43510.564583333333</v>
      </c>
      <c r="K367">
        <v>1.0383899999999999</v>
      </c>
      <c r="L367">
        <v>0</v>
      </c>
      <c r="M367">
        <v>19.900000000001455</v>
      </c>
      <c r="N367">
        <v>1.34</v>
      </c>
      <c r="O367" s="394">
        <v>1.4583333329937886E-2</v>
      </c>
    </row>
    <row r="368" spans="1:15">
      <c r="A368">
        <v>367</v>
      </c>
      <c r="B368" t="s">
        <v>98</v>
      </c>
      <c r="C368">
        <v>2</v>
      </c>
      <c r="D368">
        <v>0.01</v>
      </c>
      <c r="E368">
        <v>0.02</v>
      </c>
      <c r="F368" s="447">
        <v>43510.587500000001</v>
      </c>
      <c r="G368">
        <v>1.03868</v>
      </c>
      <c r="H368" s="447">
        <v>43511</v>
      </c>
      <c r="I368">
        <v>1.03979</v>
      </c>
      <c r="J368" s="447">
        <v>43511.432638888888</v>
      </c>
      <c r="K368">
        <v>1.03722</v>
      </c>
      <c r="L368">
        <v>11.099999999998545</v>
      </c>
      <c r="M368">
        <v>25.699999999998909</v>
      </c>
      <c r="N368">
        <v>2.6799999999999997</v>
      </c>
      <c r="O368" s="394">
        <v>0.84513888888614019</v>
      </c>
    </row>
    <row r="369" spans="1:15">
      <c r="A369">
        <v>368</v>
      </c>
      <c r="B369" t="s">
        <v>98</v>
      </c>
      <c r="C369">
        <v>7</v>
      </c>
      <c r="D369">
        <v>0.05</v>
      </c>
      <c r="E369">
        <v>0.14000000000000001</v>
      </c>
      <c r="F369" s="447">
        <v>43511.570138888892</v>
      </c>
      <c r="G369">
        <v>1.0384899999999999</v>
      </c>
      <c r="H369" s="447">
        <v>43516.993055555555</v>
      </c>
      <c r="I369">
        <v>1.04512</v>
      </c>
      <c r="J369" s="447">
        <v>43517.250694444447</v>
      </c>
      <c r="K369">
        <v>1.0398000000000001</v>
      </c>
      <c r="L369">
        <v>66.300000000001091</v>
      </c>
      <c r="M369">
        <v>53.200000000000728</v>
      </c>
      <c r="N369">
        <v>30.18</v>
      </c>
      <c r="O369" s="394">
        <v>3.6805555555547471</v>
      </c>
    </row>
    <row r="370" spans="1:15">
      <c r="A370">
        <v>369</v>
      </c>
      <c r="B370" t="s">
        <v>97</v>
      </c>
      <c r="C370">
        <v>1</v>
      </c>
      <c r="D370">
        <v>0.01</v>
      </c>
      <c r="E370">
        <v>0.01</v>
      </c>
      <c r="F370" s="447">
        <v>43517.020833333336</v>
      </c>
      <c r="G370">
        <v>1.0464</v>
      </c>
      <c r="H370" s="447">
        <v>43517.020833333336</v>
      </c>
      <c r="I370">
        <v>1.0464</v>
      </c>
      <c r="J370" s="447">
        <v>43517.020833333336</v>
      </c>
      <c r="K370">
        <v>1.04765</v>
      </c>
      <c r="L370">
        <v>0</v>
      </c>
      <c r="M370">
        <v>12.5</v>
      </c>
      <c r="N370">
        <v>0.84</v>
      </c>
      <c r="O370" s="394">
        <v>0</v>
      </c>
    </row>
    <row r="371" spans="1:15">
      <c r="A371">
        <v>370</v>
      </c>
      <c r="B371" t="s">
        <v>97</v>
      </c>
      <c r="C371">
        <v>1</v>
      </c>
      <c r="D371">
        <v>0.01</v>
      </c>
      <c r="E371">
        <v>0.01</v>
      </c>
      <c r="F371" s="447">
        <v>43517.020833333336</v>
      </c>
      <c r="G371">
        <v>1.0464</v>
      </c>
      <c r="H371" s="447">
        <v>43517.020833333336</v>
      </c>
      <c r="I371">
        <v>1.0464</v>
      </c>
      <c r="J371" s="447">
        <v>43517.020833333336</v>
      </c>
      <c r="K371">
        <v>1.04765</v>
      </c>
      <c r="L371">
        <v>0</v>
      </c>
      <c r="M371">
        <v>12.5</v>
      </c>
      <c r="N371">
        <v>0.84</v>
      </c>
      <c r="O371" s="394">
        <v>0</v>
      </c>
    </row>
    <row r="372" spans="1:15">
      <c r="A372">
        <v>371</v>
      </c>
      <c r="B372" t="s">
        <v>97</v>
      </c>
      <c r="C372">
        <v>1</v>
      </c>
      <c r="D372">
        <v>0.01</v>
      </c>
      <c r="E372">
        <v>0.01</v>
      </c>
      <c r="F372" s="447">
        <v>43517.020833333336</v>
      </c>
      <c r="G372">
        <v>1.0471999999999999</v>
      </c>
      <c r="H372" s="447">
        <v>43517.020833333336</v>
      </c>
      <c r="I372">
        <v>1.0471999999999999</v>
      </c>
      <c r="J372" s="447">
        <v>43517.020833333336</v>
      </c>
      <c r="K372">
        <v>1.04765</v>
      </c>
      <c r="L372">
        <v>0</v>
      </c>
      <c r="M372">
        <v>4.500000000001819</v>
      </c>
      <c r="N372">
        <v>0.3</v>
      </c>
      <c r="O372" s="394">
        <v>0</v>
      </c>
    </row>
    <row r="373" spans="1:15">
      <c r="A373">
        <v>372</v>
      </c>
      <c r="B373" t="s">
        <v>97</v>
      </c>
      <c r="C373">
        <v>6</v>
      </c>
      <c r="D373">
        <v>0.03</v>
      </c>
      <c r="E373">
        <v>0.09</v>
      </c>
      <c r="F373" s="447">
        <v>43517.04583333333</v>
      </c>
      <c r="G373">
        <v>1.0476799999999999</v>
      </c>
      <c r="H373" s="447">
        <v>43517.229166666664</v>
      </c>
      <c r="I373">
        <v>1.0407900000000001</v>
      </c>
      <c r="J373" s="447">
        <v>43518.125</v>
      </c>
      <c r="K373">
        <v>1.0463700000000002</v>
      </c>
      <c r="L373">
        <v>68.899999999997817</v>
      </c>
      <c r="M373">
        <v>55.800000000001091</v>
      </c>
      <c r="N373">
        <v>17.61</v>
      </c>
      <c r="O373" s="394">
        <v>1.0791666666700621</v>
      </c>
    </row>
    <row r="374" spans="1:15">
      <c r="A374">
        <v>373</v>
      </c>
      <c r="B374" t="s">
        <v>98</v>
      </c>
      <c r="C374">
        <v>2</v>
      </c>
      <c r="D374">
        <v>0.01</v>
      </c>
      <c r="E374">
        <v>0.02</v>
      </c>
      <c r="F374" s="447">
        <v>43517.256249999999</v>
      </c>
      <c r="G374">
        <v>1.042</v>
      </c>
      <c r="H374" s="447">
        <v>43517.311111111114</v>
      </c>
      <c r="I374">
        <v>1.04345</v>
      </c>
      <c r="J374" s="447">
        <v>43517.613888888889</v>
      </c>
      <c r="K374">
        <v>1.04071</v>
      </c>
      <c r="L374">
        <v>14.5</v>
      </c>
      <c r="M374">
        <v>27.399999999999636</v>
      </c>
      <c r="N374">
        <v>2.72</v>
      </c>
      <c r="O374" s="394">
        <v>0.35763888889050577</v>
      </c>
    </row>
    <row r="375" spans="1:15">
      <c r="A375">
        <v>374</v>
      </c>
      <c r="B375" t="s">
        <v>98</v>
      </c>
      <c r="C375">
        <v>4</v>
      </c>
      <c r="D375">
        <v>0.01</v>
      </c>
      <c r="E375">
        <v>0.04</v>
      </c>
      <c r="F375" s="447">
        <v>43517.863194444442</v>
      </c>
      <c r="G375">
        <v>1.0424199999999999</v>
      </c>
      <c r="H375" s="447">
        <v>43518.12777777778</v>
      </c>
      <c r="I375">
        <v>1.0484100000000001</v>
      </c>
      <c r="J375" s="447">
        <v>43518.660416666666</v>
      </c>
      <c r="K375">
        <v>1.0430999999999999</v>
      </c>
      <c r="L375">
        <v>59.900000000001455</v>
      </c>
      <c r="M375">
        <v>53.100000000000364</v>
      </c>
      <c r="N375">
        <v>6.1899999999999995</v>
      </c>
      <c r="O375" s="394">
        <v>0.79722222222335404</v>
      </c>
    </row>
    <row r="376" spans="1:15">
      <c r="A376">
        <v>375</v>
      </c>
      <c r="B376" t="s">
        <v>97</v>
      </c>
      <c r="C376">
        <v>1</v>
      </c>
      <c r="D376">
        <v>0.01</v>
      </c>
      <c r="E376">
        <v>0.01</v>
      </c>
      <c r="F376" s="447">
        <v>43518.129861111112</v>
      </c>
      <c r="G376">
        <v>1.04687</v>
      </c>
      <c r="H376" s="447">
        <v>43518.129861111112</v>
      </c>
      <c r="I376">
        <v>1.04687</v>
      </c>
      <c r="J376" s="447">
        <v>43518.186805555553</v>
      </c>
      <c r="K376">
        <v>1.04887</v>
      </c>
      <c r="L376">
        <v>0</v>
      </c>
      <c r="M376">
        <v>20</v>
      </c>
      <c r="N376">
        <v>1.35</v>
      </c>
      <c r="O376" s="394">
        <v>5.694444444088731E-2</v>
      </c>
    </row>
    <row r="377" spans="1:15">
      <c r="A377">
        <v>376</v>
      </c>
      <c r="B377" t="s">
        <v>97</v>
      </c>
      <c r="C377">
        <v>9</v>
      </c>
      <c r="D377">
        <v>0.16</v>
      </c>
      <c r="E377">
        <v>0.39</v>
      </c>
      <c r="F377" s="447">
        <v>43518.189583333333</v>
      </c>
      <c r="G377">
        <v>1.0480499999999999</v>
      </c>
      <c r="H377" s="447">
        <v>43536.518055555556</v>
      </c>
      <c r="I377">
        <v>1.0321100000000001</v>
      </c>
      <c r="J377" s="447">
        <v>43545.999305555553</v>
      </c>
      <c r="K377">
        <v>1.03261</v>
      </c>
      <c r="L377">
        <v>159.39999999999964</v>
      </c>
      <c r="M377">
        <v>5</v>
      </c>
      <c r="N377">
        <v>-141.69999999999999</v>
      </c>
      <c r="O377" s="394">
        <v>19.809722222220444</v>
      </c>
    </row>
    <row r="378" spans="1:15">
      <c r="A378">
        <v>377</v>
      </c>
      <c r="B378" t="s">
        <v>98</v>
      </c>
      <c r="C378">
        <v>1</v>
      </c>
      <c r="D378">
        <v>0.01</v>
      </c>
      <c r="E378">
        <v>0.01</v>
      </c>
      <c r="F378" s="447">
        <v>43518.913888888892</v>
      </c>
      <c r="G378">
        <v>1.0418000000000001</v>
      </c>
      <c r="H378" s="447">
        <v>43518.913888888892</v>
      </c>
      <c r="I378">
        <v>1.0418000000000001</v>
      </c>
      <c r="J378" s="447">
        <v>43520.919444444444</v>
      </c>
      <c r="K378">
        <v>1.0399400000000001</v>
      </c>
      <c r="L378">
        <v>0</v>
      </c>
      <c r="M378">
        <v>18.599999999998545</v>
      </c>
      <c r="N378">
        <v>1.26</v>
      </c>
      <c r="O378" s="394">
        <v>5.5555555518367328E-3</v>
      </c>
    </row>
    <row r="379" spans="1:15">
      <c r="A379">
        <v>378</v>
      </c>
      <c r="B379" t="s">
        <v>98</v>
      </c>
      <c r="C379">
        <v>2</v>
      </c>
      <c r="D379">
        <v>0.01</v>
      </c>
      <c r="E379">
        <v>0.02</v>
      </c>
      <c r="F379" s="447">
        <v>43520.939583333333</v>
      </c>
      <c r="G379">
        <v>1.04081</v>
      </c>
      <c r="H379" s="447">
        <v>43520.95208333333</v>
      </c>
      <c r="I379">
        <v>1.0419700000000001</v>
      </c>
      <c r="J379" s="447">
        <v>43521.124305555553</v>
      </c>
      <c r="K379">
        <v>1.03939</v>
      </c>
      <c r="L379">
        <v>11.600000000000364</v>
      </c>
      <c r="M379">
        <v>25.800000000001091</v>
      </c>
      <c r="N379">
        <v>2.64</v>
      </c>
      <c r="O379" s="394">
        <v>-0.81527777777955635</v>
      </c>
    </row>
    <row r="380" spans="1:15">
      <c r="A380">
        <v>379</v>
      </c>
      <c r="B380" t="s">
        <v>98</v>
      </c>
      <c r="C380">
        <v>1</v>
      </c>
      <c r="D380">
        <v>0.01</v>
      </c>
      <c r="E380">
        <v>0.01</v>
      </c>
      <c r="F380" s="447">
        <v>43521.310416666667</v>
      </c>
      <c r="G380">
        <v>1.0415700000000001</v>
      </c>
      <c r="H380" s="447">
        <v>43521.310416666667</v>
      </c>
      <c r="I380">
        <v>1.0415700000000001</v>
      </c>
      <c r="J380" s="447">
        <v>43522.113888888889</v>
      </c>
      <c r="K380">
        <v>1.03955</v>
      </c>
      <c r="L380">
        <v>0</v>
      </c>
      <c r="M380">
        <v>20.200000000000728</v>
      </c>
      <c r="N380">
        <v>1.33</v>
      </c>
      <c r="O380" s="394">
        <v>0.80347222222189885</v>
      </c>
    </row>
    <row r="381" spans="1:15">
      <c r="A381">
        <v>380</v>
      </c>
      <c r="B381" t="s">
        <v>98</v>
      </c>
      <c r="C381">
        <v>6</v>
      </c>
      <c r="D381">
        <v>0.03</v>
      </c>
      <c r="E381">
        <v>0.09</v>
      </c>
      <c r="F381" s="447">
        <v>43522.120138888888</v>
      </c>
      <c r="G381">
        <v>1.04013</v>
      </c>
      <c r="H381" s="447">
        <v>43524.021527777775</v>
      </c>
      <c r="I381">
        <v>1.04569</v>
      </c>
      <c r="J381" s="447">
        <v>43524.917361111111</v>
      </c>
      <c r="K381">
        <v>1.0407500000000001</v>
      </c>
      <c r="L381">
        <v>55.600000000000364</v>
      </c>
      <c r="M381">
        <v>49.399999999999636</v>
      </c>
      <c r="N381">
        <v>17.59</v>
      </c>
      <c r="O381" s="394">
        <v>2.797222222223354</v>
      </c>
    </row>
    <row r="382" spans="1:15">
      <c r="A382">
        <v>381</v>
      </c>
      <c r="B382" t="s">
        <v>98</v>
      </c>
      <c r="C382">
        <v>1</v>
      </c>
      <c r="D382">
        <v>0.01</v>
      </c>
      <c r="E382">
        <v>0.01</v>
      </c>
      <c r="F382" s="447">
        <v>43524.920138888891</v>
      </c>
      <c r="G382">
        <v>1.04193</v>
      </c>
      <c r="H382" s="447">
        <v>43524.920138888891</v>
      </c>
      <c r="I382">
        <v>1.04193</v>
      </c>
      <c r="J382" s="447">
        <v>43525.730555555558</v>
      </c>
      <c r="K382">
        <v>1.0399099999999999</v>
      </c>
      <c r="L382">
        <v>0</v>
      </c>
      <c r="M382">
        <v>20.200000000002547</v>
      </c>
      <c r="N382">
        <v>1.33</v>
      </c>
      <c r="O382" s="394">
        <v>0.81041666666715173</v>
      </c>
    </row>
    <row r="383" spans="1:15">
      <c r="A383">
        <v>382</v>
      </c>
      <c r="B383" t="s">
        <v>98</v>
      </c>
      <c r="C383">
        <v>2</v>
      </c>
      <c r="D383">
        <v>0.01</v>
      </c>
      <c r="E383">
        <v>0.02</v>
      </c>
      <c r="F383" s="447">
        <v>43527.9375</v>
      </c>
      <c r="G383">
        <v>1.0407500000000001</v>
      </c>
      <c r="H383" s="447">
        <v>43528.162499999999</v>
      </c>
      <c r="I383">
        <v>1.04186</v>
      </c>
      <c r="J383" s="447">
        <v>43528.761805555558</v>
      </c>
      <c r="K383">
        <v>1.03929</v>
      </c>
      <c r="L383">
        <v>11.100000000000364</v>
      </c>
      <c r="M383">
        <v>25.700000000000728</v>
      </c>
      <c r="N383">
        <v>2.6799999999999997</v>
      </c>
      <c r="O383" s="394">
        <v>-0.1756944444423425</v>
      </c>
    </row>
    <row r="384" spans="1:15">
      <c r="A384">
        <v>383</v>
      </c>
      <c r="B384" t="s">
        <v>98</v>
      </c>
      <c r="C384">
        <v>3</v>
      </c>
      <c r="D384">
        <v>0.01</v>
      </c>
      <c r="E384">
        <v>0.03</v>
      </c>
      <c r="F384" s="447">
        <v>43529.152777777781</v>
      </c>
      <c r="G384">
        <v>1.0405500000000001</v>
      </c>
      <c r="H384" s="447">
        <v>43529.62777777778</v>
      </c>
      <c r="I384">
        <v>1.0427900000000001</v>
      </c>
      <c r="J384" s="447">
        <v>43530.022222222222</v>
      </c>
      <c r="K384">
        <v>1.0396700000000003</v>
      </c>
      <c r="L384">
        <v>22.400000000001455</v>
      </c>
      <c r="M384">
        <v>31.199999999998909</v>
      </c>
      <c r="N384">
        <v>3.96</v>
      </c>
      <c r="O384" s="394">
        <v>0.86944444444088731</v>
      </c>
    </row>
    <row r="385" spans="1:15">
      <c r="A385">
        <v>384</v>
      </c>
      <c r="B385" t="s">
        <v>98</v>
      </c>
      <c r="C385">
        <v>1</v>
      </c>
      <c r="D385">
        <v>0.01</v>
      </c>
      <c r="E385">
        <v>0.01</v>
      </c>
      <c r="F385" s="447">
        <v>43530.051388888889</v>
      </c>
      <c r="G385">
        <v>1.0405800000000001</v>
      </c>
      <c r="H385" s="447">
        <v>43530.051388888889</v>
      </c>
      <c r="I385">
        <v>1.0405800000000001</v>
      </c>
      <c r="J385" s="447">
        <v>43530.29583333333</v>
      </c>
      <c r="K385">
        <v>1.03857</v>
      </c>
      <c r="L385">
        <v>0</v>
      </c>
      <c r="M385">
        <v>20.100000000000364</v>
      </c>
      <c r="N385">
        <v>1.35</v>
      </c>
      <c r="O385" s="394">
        <v>0.24444444444088731</v>
      </c>
    </row>
    <row r="386" spans="1:15">
      <c r="A386">
        <v>385</v>
      </c>
      <c r="B386" t="s">
        <v>98</v>
      </c>
      <c r="C386">
        <v>3</v>
      </c>
      <c r="D386">
        <v>0.01</v>
      </c>
      <c r="E386">
        <v>0.03</v>
      </c>
      <c r="F386" s="447">
        <v>43530.412499999999</v>
      </c>
      <c r="G386">
        <v>1.0364500000000001</v>
      </c>
      <c r="H386" s="447">
        <v>43530.638194444444</v>
      </c>
      <c r="I386">
        <v>1.03868</v>
      </c>
      <c r="J386" s="447">
        <v>43532.397222222222</v>
      </c>
      <c r="K386">
        <v>1.0354100000000002</v>
      </c>
      <c r="L386">
        <v>22.299999999999272</v>
      </c>
      <c r="M386">
        <v>32.699999999998909</v>
      </c>
      <c r="N386">
        <v>4.0500000000000007</v>
      </c>
      <c r="O386" s="394">
        <v>1.984722222223354</v>
      </c>
    </row>
    <row r="387" spans="1:15">
      <c r="A387">
        <v>386</v>
      </c>
      <c r="B387" t="s">
        <v>98</v>
      </c>
      <c r="C387">
        <v>2</v>
      </c>
      <c r="D387">
        <v>0.01</v>
      </c>
      <c r="E387">
        <v>0.02</v>
      </c>
      <c r="F387" s="447">
        <v>43532.581250000003</v>
      </c>
      <c r="G387">
        <v>1.03494</v>
      </c>
      <c r="H387" s="447">
        <v>43532.623611111114</v>
      </c>
      <c r="I387">
        <v>1.0360400000000001</v>
      </c>
      <c r="J387" s="447">
        <v>43535.607638888891</v>
      </c>
      <c r="K387">
        <v>1.0334399999999999</v>
      </c>
      <c r="L387">
        <v>11.000000000001819</v>
      </c>
      <c r="M387">
        <v>26.000000000001819</v>
      </c>
      <c r="N387">
        <v>2.71</v>
      </c>
      <c r="O387" s="394">
        <v>1.0263888888875954</v>
      </c>
    </row>
    <row r="388" spans="1:15">
      <c r="A388">
        <v>387</v>
      </c>
      <c r="B388" t="s">
        <v>98</v>
      </c>
      <c r="C388">
        <v>2</v>
      </c>
      <c r="D388">
        <v>0.01</v>
      </c>
      <c r="E388">
        <v>0.02</v>
      </c>
      <c r="F388" s="447">
        <v>43535.779861111114</v>
      </c>
      <c r="G388">
        <v>1.0341</v>
      </c>
      <c r="H388" s="447">
        <v>43535.823611111111</v>
      </c>
      <c r="I388">
        <v>1.0352699999999999</v>
      </c>
      <c r="J388" s="447">
        <v>43536.224305555559</v>
      </c>
      <c r="K388">
        <v>1.0326500000000001</v>
      </c>
      <c r="L388">
        <v>11.699999999998909</v>
      </c>
      <c r="M388">
        <v>26.199999999998909</v>
      </c>
      <c r="N388">
        <v>2.69</v>
      </c>
      <c r="O388" s="394">
        <v>0.44444444444525288</v>
      </c>
    </row>
    <row r="389" spans="1:15">
      <c r="A389">
        <v>388</v>
      </c>
      <c r="B389" t="s">
        <v>98</v>
      </c>
      <c r="C389">
        <v>2</v>
      </c>
      <c r="D389">
        <v>0.01</v>
      </c>
      <c r="E389">
        <v>0.02</v>
      </c>
      <c r="F389" s="447">
        <v>43536.250694444447</v>
      </c>
      <c r="G389">
        <v>1.0329299999999999</v>
      </c>
      <c r="H389" s="447">
        <v>43536.401388888888</v>
      </c>
      <c r="I389">
        <v>1.03403</v>
      </c>
      <c r="J389" s="447">
        <v>43536.57916666667</v>
      </c>
      <c r="K389">
        <v>1.03145</v>
      </c>
      <c r="L389">
        <v>11</v>
      </c>
      <c r="M389">
        <v>25.799999999999272</v>
      </c>
      <c r="N389">
        <v>2.74</v>
      </c>
      <c r="O389" s="394">
        <v>0.32847222222335404</v>
      </c>
    </row>
    <row r="390" spans="1:15">
      <c r="A390">
        <v>389</v>
      </c>
      <c r="B390" t="s">
        <v>98</v>
      </c>
      <c r="C390">
        <v>1</v>
      </c>
      <c r="D390">
        <v>0.01</v>
      </c>
      <c r="E390">
        <v>0.01</v>
      </c>
      <c r="F390" s="447">
        <v>43536.90625</v>
      </c>
      <c r="G390">
        <v>1.0324500000000001</v>
      </c>
      <c r="H390" s="447">
        <v>43536.90625</v>
      </c>
      <c r="I390">
        <v>1.0324500000000001</v>
      </c>
      <c r="J390" s="447">
        <v>43536.979166666664</v>
      </c>
      <c r="K390">
        <v>1.0303899999999999</v>
      </c>
      <c r="L390">
        <v>0</v>
      </c>
      <c r="M390">
        <v>20.600000000000364</v>
      </c>
      <c r="N390">
        <v>1.39</v>
      </c>
      <c r="O390" s="394">
        <v>7.2916666664241347E-2</v>
      </c>
    </row>
    <row r="391" spans="1:15">
      <c r="A391">
        <v>390</v>
      </c>
      <c r="B391" t="s">
        <v>98</v>
      </c>
      <c r="C391">
        <v>7</v>
      </c>
      <c r="D391">
        <v>0.05</v>
      </c>
      <c r="E391">
        <v>0.14000000000000001</v>
      </c>
      <c r="F391" s="447">
        <v>43536.984722222223</v>
      </c>
      <c r="G391">
        <v>1.03016</v>
      </c>
      <c r="H391" s="447">
        <v>43542.124305555553</v>
      </c>
      <c r="I391">
        <v>1.03688</v>
      </c>
      <c r="J391" s="447">
        <v>43544.913888888892</v>
      </c>
      <c r="K391">
        <v>1.03152</v>
      </c>
      <c r="L391">
        <v>67.200000000000728</v>
      </c>
      <c r="M391">
        <v>53.600000000000364</v>
      </c>
      <c r="N391">
        <v>30.12</v>
      </c>
      <c r="O391" s="394">
        <v>5.9291666666686069</v>
      </c>
    </row>
    <row r="392" spans="1:15">
      <c r="A392">
        <v>391</v>
      </c>
      <c r="B392" t="s">
        <v>98</v>
      </c>
      <c r="C392">
        <v>3</v>
      </c>
      <c r="D392">
        <v>0.01</v>
      </c>
      <c r="E392">
        <v>0.03</v>
      </c>
      <c r="F392" s="447">
        <v>43544.925694444442</v>
      </c>
      <c r="G392">
        <v>1.03081</v>
      </c>
      <c r="H392" s="447">
        <v>43545.021527777775</v>
      </c>
      <c r="I392">
        <v>1.0334399999999999</v>
      </c>
      <c r="J392" s="447">
        <v>43545.999305555553</v>
      </c>
      <c r="K392">
        <v>1.0326299999999999</v>
      </c>
      <c r="L392">
        <v>26.299999999999272</v>
      </c>
      <c r="M392">
        <v>8.1000000000003638</v>
      </c>
      <c r="N392">
        <v>-1.32</v>
      </c>
      <c r="O392" s="394">
        <v>1.0736111111109494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0"/>
  <sheetViews>
    <sheetView tabSelected="1" zoomScale="70" zoomScaleNormal="7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A32" sqref="A32:XFD32"/>
    </sheetView>
  </sheetViews>
  <sheetFormatPr defaultRowHeight="12.75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7" bestFit="1" customWidth="1"/>
    <col min="37" max="37" width="6.140625" style="417" bestFit="1" customWidth="1"/>
    <col min="38" max="38" width="8.140625" style="417" bestFit="1" customWidth="1"/>
    <col min="39" max="39" width="6.85546875" style="417" customWidth="1"/>
    <col min="40" max="40" width="7.42578125" style="417" customWidth="1"/>
    <col min="41" max="41" width="8.85546875" style="417" customWidth="1"/>
    <col min="42" max="42" width="13.140625" style="417" customWidth="1"/>
    <col min="43" max="44" width="11.42578125" style="417" bestFit="1" customWidth="1"/>
    <col min="45" max="45" width="7.140625" style="417" bestFit="1" customWidth="1"/>
    <col min="46" max="46" width="8.42578125" style="417" customWidth="1"/>
    <col min="47" max="47" width="8" style="417" bestFit="1" customWidth="1"/>
    <col min="48" max="48" width="7.28515625" style="417" customWidth="1"/>
    <col min="49" max="49" width="7" style="417" customWidth="1"/>
    <col min="50" max="50" width="8" style="417" bestFit="1" customWidth="1"/>
    <col min="51" max="51" width="7.7109375" style="417" customWidth="1"/>
    <col min="52" max="52" width="7.5703125" style="417" customWidth="1"/>
    <col min="53" max="53" width="7.28515625" style="417" customWidth="1"/>
    <col min="54" max="54" width="7.5703125" style="417" customWidth="1"/>
    <col min="55" max="55" width="8" style="417" bestFit="1" customWidth="1"/>
    <col min="56" max="56" width="7.5703125" style="417" customWidth="1"/>
    <col min="57" max="57" width="5.7109375" style="417" customWidth="1"/>
    <col min="58" max="58" width="8" style="417" bestFit="1" customWidth="1"/>
    <col min="59" max="59" width="5.140625" style="417" bestFit="1" customWidth="1"/>
    <col min="60" max="60" width="8" style="417" bestFit="1" customWidth="1"/>
    <col min="61" max="62" width="8.7109375" style="417" customWidth="1"/>
    <col min="63" max="63" width="8.28515625" style="417" customWidth="1"/>
    <col min="64" max="64" width="9.7109375" style="417" customWidth="1"/>
    <col min="65" max="65" width="8" style="417" bestFit="1" customWidth="1"/>
    <col min="66" max="66" width="5.5703125" customWidth="1"/>
  </cols>
  <sheetData>
    <row r="1" spans="1:67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8">
      <c r="A2" s="96" t="s">
        <v>21</v>
      </c>
      <c r="B2" s="247" t="str">
        <f>IF(C$2&lt;=0,"д.б. &gt;0","")</f>
        <v/>
      </c>
      <c r="C2" s="144">
        <v>20</v>
      </c>
      <c r="D2" s="83"/>
      <c r="E2" s="96" t="s">
        <v>12</v>
      </c>
      <c r="F2" s="247" t="str">
        <f>IF(G$2&lt;2,"д.б. &gt;1","")</f>
        <v/>
      </c>
      <c r="G2" s="144">
        <v>11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77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704</v>
      </c>
    </row>
    <row r="3" spans="1:67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1.7</v>
      </c>
      <c r="L3" s="115"/>
      <c r="M3" s="114" t="s">
        <v>28</v>
      </c>
      <c r="N3" s="114"/>
      <c r="O3" s="151">
        <v>5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5</v>
      </c>
      <c r="L4" s="115"/>
      <c r="M4" s="176" t="s">
        <v>30</v>
      </c>
      <c r="N4" s="176"/>
      <c r="O4" s="155">
        <v>6.7</v>
      </c>
      <c r="Q4" s="217"/>
      <c r="R4" s="114"/>
      <c r="S4" s="114"/>
      <c r="T4" s="114"/>
      <c r="U4" s="114"/>
      <c r="V4" s="385"/>
      <c r="Y4" s="158"/>
      <c r="AE4" s="385"/>
      <c r="AH4" s="396"/>
      <c r="AN4" s="497" t="s">
        <v>712</v>
      </c>
      <c r="AO4" s="497"/>
      <c r="AP4" s="497"/>
      <c r="AQ4" s="497"/>
      <c r="AR4" s="497"/>
      <c r="AS4" s="497"/>
      <c r="AT4" s="497"/>
      <c r="AU4" s="497"/>
      <c r="AV4" s="497"/>
      <c r="AW4" s="497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N5" s="497"/>
      <c r="AO5" s="497"/>
      <c r="AP5" s="497"/>
      <c r="AQ5" s="497"/>
      <c r="AR5" s="497"/>
      <c r="AS5" s="497"/>
      <c r="AT5" s="497"/>
      <c r="AU5" s="497"/>
      <c r="AV5" s="497"/>
      <c r="AW5" s="497"/>
      <c r="AZ5"/>
      <c r="BB5"/>
      <c r="BC5"/>
      <c r="BD5"/>
      <c r="BE5"/>
      <c r="BF5"/>
      <c r="BG5"/>
      <c r="BH5"/>
      <c r="BI5"/>
      <c r="BJ5"/>
      <c r="BK5"/>
      <c r="BL5"/>
      <c r="BM5"/>
      <c r="BO5" s="504">
        <v>1</v>
      </c>
    </row>
    <row r="6" spans="1:67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8</v>
      </c>
      <c r="H6" s="41"/>
      <c r="I6" s="255" t="s">
        <v>2</v>
      </c>
      <c r="J6" s="248" t="str">
        <f>IF(K$6&lt;0,"д.б. &gt;=0","")</f>
        <v/>
      </c>
      <c r="K6" s="147">
        <v>8</v>
      </c>
      <c r="L6" s="135"/>
      <c r="M6" s="136" t="s">
        <v>36</v>
      </c>
      <c r="N6" s="136"/>
      <c r="O6" s="152">
        <v>5</v>
      </c>
      <c r="Q6" s="219"/>
      <c r="R6" s="114"/>
      <c r="S6" s="114"/>
      <c r="T6" s="114"/>
      <c r="U6" s="114"/>
      <c r="V6" s="385"/>
      <c r="Y6" s="158"/>
      <c r="AE6" s="385"/>
      <c r="AH6" s="396"/>
      <c r="AN6" s="478"/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504"/>
    </row>
    <row r="7" spans="1:67" ht="15">
      <c r="A7" s="255" t="s">
        <v>23</v>
      </c>
      <c r="B7" s="247"/>
      <c r="C7" s="145">
        <v>3</v>
      </c>
      <c r="D7" s="93"/>
      <c r="E7" s="255" t="s">
        <v>14</v>
      </c>
      <c r="F7" s="315"/>
      <c r="G7" s="145">
        <v>35</v>
      </c>
      <c r="H7" s="94"/>
      <c r="I7" s="255" t="s">
        <v>3</v>
      </c>
      <c r="J7" s="248" t="str">
        <f>IF(AND(K$6=0,K$7&lt;&gt;0),"д.б. =0","")</f>
        <v/>
      </c>
      <c r="K7" s="143">
        <v>0.06</v>
      </c>
      <c r="L7" s="135"/>
      <c r="M7" s="136" t="s">
        <v>35</v>
      </c>
      <c r="N7" s="136"/>
      <c r="O7" s="153">
        <v>144</v>
      </c>
      <c r="Q7" s="219"/>
      <c r="R7" s="114"/>
      <c r="S7" s="114"/>
      <c r="T7" s="114"/>
      <c r="U7" s="114"/>
      <c r="V7" s="385"/>
      <c r="Y7" s="158"/>
      <c r="AE7" s="385"/>
      <c r="AH7" s="396"/>
      <c r="AL7" s="428"/>
      <c r="AN7" s="478" t="s">
        <v>713</v>
      </c>
      <c r="AO7" s="480"/>
      <c r="AP7" s="480"/>
      <c r="AQ7" s="478" t="s">
        <v>710</v>
      </c>
      <c r="AR7" s="478"/>
      <c r="AS7" s="478" t="s">
        <v>714</v>
      </c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0.1</v>
      </c>
      <c r="Q8" s="220"/>
      <c r="R8" s="114"/>
      <c r="S8" s="114"/>
      <c r="T8" s="114"/>
      <c r="U8" s="114"/>
      <c r="V8" s="385"/>
      <c r="Y8" s="158"/>
      <c r="AE8" s="385"/>
      <c r="AH8" s="396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>
      <c r="A9" s="287" t="s">
        <v>87</v>
      </c>
      <c r="B9" s="247"/>
      <c r="C9" s="288">
        <v>9</v>
      </c>
      <c r="D9" s="290"/>
      <c r="E9" s="287" t="s">
        <v>15</v>
      </c>
      <c r="F9" s="315"/>
      <c r="G9" s="288">
        <v>0</v>
      </c>
      <c r="H9" s="292"/>
      <c r="I9" s="287" t="s">
        <v>4</v>
      </c>
      <c r="J9" s="248" t="str">
        <f>IF(K$9&lt;0,"д.б. &gt;=0","")</f>
        <v/>
      </c>
      <c r="K9" s="293"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705</v>
      </c>
      <c r="AO9" s="480"/>
      <c r="AP9" s="480"/>
      <c r="AQ9" s="481">
        <v>2000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0</v>
      </c>
      <c r="H10" s="297"/>
      <c r="I10" s="287" t="s">
        <v>5</v>
      </c>
      <c r="J10" s="248" t="str">
        <f>IF(AND(K$9=0,K$10&lt;&gt;0),"д.б. =0","")</f>
        <v/>
      </c>
      <c r="K10" s="298">
        <v>0</v>
      </c>
      <c r="L10" s="294"/>
      <c r="M10" s="299" t="s">
        <v>38</v>
      </c>
      <c r="N10" s="299"/>
      <c r="O10" s="300">
        <v>2500</v>
      </c>
      <c r="Q10" s="222"/>
      <c r="R10" s="114"/>
      <c r="S10" s="114"/>
      <c r="T10" s="114"/>
      <c r="U10" s="114"/>
      <c r="V10" s="385"/>
      <c r="Y10" s="158"/>
      <c r="AE10" s="385"/>
      <c r="AH10" s="396"/>
      <c r="AL10" s="428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706</v>
      </c>
      <c r="AO11" s="480"/>
      <c r="AP11" s="480"/>
      <c r="AQ11" s="481">
        <v>6901.19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707</v>
      </c>
      <c r="AO13" s="480"/>
      <c r="AP13" s="480"/>
      <c r="AQ13" s="478" t="s">
        <v>715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77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5">
      <c r="D15" s="241"/>
      <c r="E15" s="96" t="s">
        <v>82</v>
      </c>
      <c r="F15" s="247" t="str">
        <f>IF(G$15&lt;0,"д.б. &gt;=0","")</f>
        <v/>
      </c>
      <c r="G15" s="240">
        <v>8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708</v>
      </c>
      <c r="AO15" s="480"/>
      <c r="AP15" s="480"/>
      <c r="AQ15" s="482">
        <v>0.23634212328767124</v>
      </c>
      <c r="AR15" s="480"/>
      <c r="AS15" s="480" t="s">
        <v>709</v>
      </c>
      <c r="AT15" s="482">
        <v>2.8754958333333334</v>
      </c>
      <c r="BO15" s="229"/>
    </row>
    <row r="16" spans="1:67" ht="15">
      <c r="A16" s="490" t="s">
        <v>372</v>
      </c>
      <c r="B16" s="484"/>
      <c r="C16" s="485">
        <v>13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11" t="s">
        <v>89</v>
      </c>
      <c r="N18" s="512"/>
      <c r="O18" s="133" t="s">
        <v>26</v>
      </c>
      <c r="P18" s="513" t="s">
        <v>81</v>
      </c>
      <c r="Q18" s="514"/>
      <c r="R18" s="509" t="s">
        <v>31</v>
      </c>
      <c r="S18" s="510"/>
      <c r="T18" s="505" t="s">
        <v>34</v>
      </c>
      <c r="U18" s="506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7" t="s">
        <v>48</v>
      </c>
      <c r="AC18" s="508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98" t="s">
        <v>99</v>
      </c>
      <c r="AK18" s="499"/>
      <c r="AL18" s="500"/>
      <c r="AM18" s="498" t="s">
        <v>100</v>
      </c>
      <c r="AN18" s="499"/>
      <c r="AO18" s="500"/>
      <c r="AP18" s="498" t="s">
        <v>101</v>
      </c>
      <c r="AQ18" s="499"/>
      <c r="AR18" s="500"/>
      <c r="AS18" s="498" t="s">
        <v>102</v>
      </c>
      <c r="AT18" s="499"/>
      <c r="AU18" s="500"/>
      <c r="AV18" s="498" t="s">
        <v>103</v>
      </c>
      <c r="AW18" s="499"/>
      <c r="AX18" s="500"/>
      <c r="AY18" s="498" t="s">
        <v>104</v>
      </c>
      <c r="AZ18" s="500"/>
      <c r="BA18" s="498" t="s">
        <v>105</v>
      </c>
      <c r="BB18" s="499"/>
      <c r="BC18" s="500"/>
      <c r="BD18" s="498" t="s">
        <v>106</v>
      </c>
      <c r="BE18" s="500"/>
      <c r="BF18" s="498" t="s">
        <v>107</v>
      </c>
      <c r="BG18" s="499"/>
      <c r="BH18" s="500"/>
      <c r="BI18" s="498" t="s">
        <v>108</v>
      </c>
      <c r="BJ18" s="500"/>
      <c r="BK18" s="498" t="s">
        <v>109</v>
      </c>
      <c r="BL18" s="499"/>
      <c r="BM18" s="500"/>
      <c r="BN18" s="134"/>
      <c r="BO18" s="230"/>
    </row>
    <row r="19" spans="1:67" ht="15.75" thickBot="1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5">
      <c r="A20" s="165">
        <v>1</v>
      </c>
      <c r="B20" s="107">
        <v>0</v>
      </c>
      <c r="C20" s="112">
        <f>C$2</f>
        <v>20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1.35</v>
      </c>
      <c r="N20" s="312">
        <f t="shared" ref="N20:N39" si="2">IF($O$10&gt;0,M20/$O$10,0)</f>
        <v>5.4000000000000001E-4</v>
      </c>
      <c r="O20" s="159">
        <f t="shared" ref="O20:O39" si="3">ROUND(ROUND(K20,2)*$O$4,2)</f>
        <v>7.0000000000000007E-2</v>
      </c>
      <c r="P20" s="212">
        <f>ROUND(J20*$O$6,2)</f>
        <v>0.05</v>
      </c>
      <c r="Q20" s="225">
        <f t="shared" ref="Q20:Q39" si="4">P20/$O$10</f>
        <v>2.0000000000000002E-5</v>
      </c>
      <c r="R20" s="119">
        <f>ROUND(P20/O20,0)</f>
        <v>1</v>
      </c>
      <c r="S20" s="120">
        <v>0</v>
      </c>
      <c r="T20" s="126">
        <f>R20+C20</f>
        <v>21</v>
      </c>
      <c r="U20" s="127">
        <v>0</v>
      </c>
      <c r="V20" s="386"/>
      <c r="W20" s="351">
        <f t="shared" ref="W20:W39" si="5">ROUND(K20*$O$7,2)</f>
        <v>1.44</v>
      </c>
      <c r="X20" s="352">
        <f>ROUND(P20+W20,2)</f>
        <v>1.49</v>
      </c>
      <c r="Y20" s="355"/>
      <c r="Z20" s="356">
        <f t="shared" ref="Z20:Z39" si="6">IF($O$10&gt;0,ROUND($O$10-X20,2),0)</f>
        <v>2498.5100000000002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35711.514285714286</v>
      </c>
      <c r="AC20" s="359">
        <f t="shared" ref="AC20:AC39" si="9">IF(AB20&gt;0,AB20+G20,0)</f>
        <v>35711.514285714286</v>
      </c>
      <c r="AD20" s="174">
        <v>1</v>
      </c>
      <c r="AE20" s="389"/>
      <c r="AF20" s="353">
        <f t="shared" ref="AF20:AF39" si="10">IF(P20&gt;0,ROUND(W20/P20,2),0)</f>
        <v>28.8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77</v>
      </c>
      <c r="AK20" s="467">
        <f>COUNTIFS('Данные из терминала'!C:C,AI20,'Данные из терминала'!B:B,"buy")</f>
        <v>59</v>
      </c>
      <c r="AL20" s="468">
        <f>COUNTIFS('Данные из терминала'!C:C,AI20)</f>
        <v>136</v>
      </c>
      <c r="AM20" s="466">
        <f>SUMIFS('Данные из терминала'!E:E,'Данные из терминала'!C:C,AI20,'Данные из терминала'!B:B,"sell")</f>
        <v>0.77000000000000046</v>
      </c>
      <c r="AN20" s="467">
        <f>SUMIFS('Данные из терминала'!E:E,'Данные из терминала'!C:C,AI20,'Данные из терминала'!B:B,"buy")</f>
        <v>0.5900000000000003</v>
      </c>
      <c r="AO20" s="468">
        <f>SUMIFS('Данные из терминала'!E:E,'Данные из терминала'!C:C,AI20)</f>
        <v>1.360000000000001</v>
      </c>
      <c r="AP20" s="466">
        <f>SUMIFS('Данные из терминала'!N:N,'Данные из терминала'!C:C,AI20,'Данные из терминала'!B:B,"sell")</f>
        <v>105.19000000000004</v>
      </c>
      <c r="AQ20" s="467">
        <f>SUMIFS('Данные из терминала'!N:N,'Данные из терминала'!C:C,AI20,'Данные из терминала'!B:B,"buy")</f>
        <v>77.800000000000026</v>
      </c>
      <c r="AR20" s="468">
        <f>SUMIFS('Данные из терминала'!N:N,'Данные из терминала'!C:C,AI20)</f>
        <v>182.99000000000012</v>
      </c>
      <c r="AS20" s="466">
        <f>ROUND(IF(AJ20&gt;0,AVERAGEIFS('Данные из терминала'!N:N,'Данные из терминала'!C:C,AI20,'Данные из терминала'!B:B,"sell"),0),2)</f>
        <v>1.37</v>
      </c>
      <c r="AT20" s="467">
        <f>ROUND(IF(AK20&gt;0,AVERAGEIFS('Данные из терминала'!N:N,'Данные из терминала'!C:C,AI20,'Данные из терминала'!B:B,"buy"),0),2)</f>
        <v>1.32</v>
      </c>
      <c r="AU20" s="468">
        <f>ROUND(IF(AL20&gt;0,AVERAGEIFS('Данные из терминала'!N:N,'Данные из терминала'!C:C,AI20),0),2)</f>
        <v>1.35</v>
      </c>
      <c r="AV20" s="469">
        <f>IF(AJ20&gt;0,AP20/$AR$42,0)</f>
        <v>1.5244176373917813E-2</v>
      </c>
      <c r="AW20" s="470">
        <f>IF(AK20&gt;0,AQ20/$AR$42,0)</f>
        <v>1.1274806748652968E-2</v>
      </c>
      <c r="AX20" s="471">
        <f>IF(AL20&gt;0,AR20/$AR$42,0)</f>
        <v>2.651898312257079E-2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36.800000000001091</v>
      </c>
      <c r="BE20" s="468">
        <f>IF(AK20&gt;0,VLOOKUP(AI20,Сводная!A:C,3,0),0)</f>
        <v>21.700000000000728</v>
      </c>
      <c r="BF20" s="466">
        <f>ROUND(IF(AJ20&gt;0,AVERAGEIFS('Данные из терминала'!M:M,'Данные из терминала'!C:C,AI20,'Данные из терминала'!B:B,"sell"),0),1)</f>
        <v>20.399999999999999</v>
      </c>
      <c r="BG20" s="467">
        <f>ROUND(IF(AK20&gt;0,AVERAGEIFS('Данные из терминала'!M:M,'Данные из терминала'!C:C,AI20,'Данные из терминала'!B:B,"buy"),0),1)</f>
        <v>19.7</v>
      </c>
      <c r="BH20" s="468">
        <f>ROUND(IF(AL20&gt;0,AVERAGEIFS('Данные из терминала'!M:M,'Данные из терминала'!C:C,AI20),0),1)</f>
        <v>20.100000000000001</v>
      </c>
      <c r="BI20" s="472">
        <f>IF(AJ20&gt;0,VLOOKUP(AI20,Сводная!A:G,7,0),0)</f>
        <v>1.0062500000000001</v>
      </c>
      <c r="BJ20" s="473">
        <f>IF(AK20&gt;0,VLOOKUP(AI20,Сводная!A:D,4,0),0)</f>
        <v>0.70138888888888884</v>
      </c>
      <c r="BK20" s="472">
        <f>IF(AJ20&gt;0,AVERAGEIFS('Данные из терминала'!O:O,'Данные из терминала'!C:C,AI20,'Данные из терминала'!B:B,"sell"),0)</f>
        <v>0.17565836940813423</v>
      </c>
      <c r="BL20" s="474">
        <f>IF(AK20&gt;0,AVERAGEIFS('Данные из терминала'!O:O,'Данные из терминала'!C:C,AI20,'Данные из терминала'!B:B,"buy"),0)</f>
        <v>0.18050847457629585</v>
      </c>
      <c r="BM20" s="473">
        <f>IF(AL20&gt;0,AVERAGEIFS('Данные из терминала'!O:O,'Данные из терминала'!C:C,AI20),0)</f>
        <v>0.17776245915020433</v>
      </c>
      <c r="BO20" s="229"/>
    </row>
    <row r="21" spans="1:67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20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11</v>
      </c>
      <c r="G21" s="100">
        <f t="shared" ref="G21:G39" si="15">G20+F21</f>
        <v>11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2.5</v>
      </c>
      <c r="N21" s="312">
        <f t="shared" si="2"/>
        <v>1E-3</v>
      </c>
      <c r="O21" s="159">
        <f t="shared" si="3"/>
        <v>0.13</v>
      </c>
      <c r="P21" s="212">
        <f t="shared" ref="P21:P39" si="17">ROUND((ROUND(K20,2)*(G21-G20)*$O$4+P20+J21*$O$6),2)</f>
        <v>0.84</v>
      </c>
      <c r="Q21" s="225">
        <f t="shared" si="4"/>
        <v>3.3599999999999998E-4</v>
      </c>
      <c r="R21" s="119">
        <f>ROUND(P21/O21,0)</f>
        <v>6</v>
      </c>
      <c r="S21" s="120">
        <f>ROUND(R21/G21,2)</f>
        <v>0.55000000000000004</v>
      </c>
      <c r="T21" s="126">
        <f t="shared" ref="T21:T39" si="18">R21+C21</f>
        <v>26</v>
      </c>
      <c r="U21" s="127">
        <f>ROUND(T21/G21,2)</f>
        <v>2.36</v>
      </c>
      <c r="V21" s="386"/>
      <c r="W21" s="351">
        <f t="shared" si="5"/>
        <v>2.88</v>
      </c>
      <c r="X21" s="352">
        <f t="shared" ref="X21:X39" si="19">ROUND(P21+W21,2)</f>
        <v>3.72</v>
      </c>
      <c r="Y21" s="355"/>
      <c r="Z21" s="356">
        <f t="shared" si="6"/>
        <v>2496.2800000000002</v>
      </c>
      <c r="AA21" s="357">
        <f t="shared" si="7"/>
        <v>0</v>
      </c>
      <c r="AB21" s="358">
        <f t="shared" si="8"/>
        <v>19222.092307692306</v>
      </c>
      <c r="AC21" s="359">
        <f t="shared" si="9"/>
        <v>19233.092307692306</v>
      </c>
      <c r="AD21" s="174">
        <v>2</v>
      </c>
      <c r="AE21" s="389"/>
      <c r="AF21" s="353">
        <f t="shared" si="10"/>
        <v>3.43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47</v>
      </c>
      <c r="AK21" s="401">
        <f>COUNTIFS('Данные из терминала'!C:C,AI21,'Данные из терминала'!B:B,"buy")</f>
        <v>39</v>
      </c>
      <c r="AL21" s="402">
        <f>COUNTIFS('Данные из терминала'!C:C,AI21)</f>
        <v>86</v>
      </c>
      <c r="AM21" s="400">
        <f>SUMIFS('Данные из терминала'!E:E,'Данные из терминала'!C:C,AI21,'Данные из терминала'!B:B,"sell")</f>
        <v>0.9400000000000005</v>
      </c>
      <c r="AN21" s="401">
        <f>SUMIFS('Данные из терминала'!E:E,'Данные из терминала'!C:C,AI21,'Данные из терминала'!B:B,"buy")</f>
        <v>0.78000000000000036</v>
      </c>
      <c r="AO21" s="402">
        <f>SUMIFS('Данные из терминала'!E:E,'Данные из терминала'!C:C,AI21)</f>
        <v>1.7200000000000011</v>
      </c>
      <c r="AP21" s="400">
        <f>SUMIFS('Данные из терминала'!N:N,'Данные из терминала'!C:C,AI21,'Данные из терминала'!B:B,"sell")</f>
        <v>126.50999999999996</v>
      </c>
      <c r="AQ21" s="401">
        <f>SUMIFS('Данные из терминала'!N:N,'Данные из терминала'!C:C,AI21,'Данные из терминала'!B:B,"buy")</f>
        <v>105.04999999999995</v>
      </c>
      <c r="AR21" s="402">
        <f>SUMIFS('Данные из терминала'!N:N,'Данные из терминала'!C:C,AI21)</f>
        <v>231.56</v>
      </c>
      <c r="AS21" s="400">
        <f>ROUND(IF(AJ21&gt;0,AVERAGEIFS('Данные из терминала'!N:N,'Данные из терминала'!C:C,AI21,'Данные из терминала'!B:B,"sell"),0),2)</f>
        <v>2.69</v>
      </c>
      <c r="AT21" s="401">
        <f>ROUND(IF(AK21&gt;0,AVERAGEIFS('Данные из терминала'!N:N,'Данные из терминала'!C:C,AI21,'Данные из терминала'!B:B,"buy"),0),2)</f>
        <v>2.69</v>
      </c>
      <c r="AU21" s="402">
        <f>ROUND(IF(AL21&gt;0,AVERAGEIFS('Данные из терминала'!N:N,'Данные из терминала'!C:C,AI21),0),2)</f>
        <v>2.69</v>
      </c>
      <c r="AV21" s="403">
        <f t="shared" ref="AV21:AV39" si="20">IF(AJ21&gt;0,AP21/$AR$42,0)</f>
        <v>1.8333879200155348E-2</v>
      </c>
      <c r="AW21" s="404">
        <f t="shared" ref="AW21:AW39" si="21">IF(AK21&gt;0,AQ21/$AR$42,0)</f>
        <v>1.5223887518586034E-2</v>
      </c>
      <c r="AX21" s="405">
        <f t="shared" ref="AX21:AX39" si="22">IF(AL21&gt;0,AR21/$AR$42,0)</f>
        <v>3.3557766718741396E-2</v>
      </c>
      <c r="AY21" s="400">
        <f>IF(AJ21&gt;0,VLOOKUP(AI21,Сводная!A:E,5,0),0)</f>
        <v>16.600000000000364</v>
      </c>
      <c r="AZ21" s="402">
        <f>IF(AK21&gt;0,VLOOKUP(AI21,Сводная!A:B,2,0),0)</f>
        <v>36.700000000000728</v>
      </c>
      <c r="BA21" s="400">
        <f>ROUND(IF(AJ21&gt;0,AVERAGEIFS('Данные из терминала'!L:L,'Данные из терминала'!C:C,AI21,'Данные из терминала'!B:B,"sell"),0),1)</f>
        <v>11.4</v>
      </c>
      <c r="BB21" s="401">
        <f>ROUND(IF(AK21&gt;0,AVERAGEIFS('Данные из терминала'!L:L,'Данные из терминала'!C:C,AI21,'Данные из терминала'!B:B,"buy"),0),1)</f>
        <v>12.6</v>
      </c>
      <c r="BC21" s="402">
        <f>ROUND(IF(AL21&gt;0,AVERAGEIFS('Данные из терминала'!L:L,'Данные из терминала'!C:C,AI21),0),1)</f>
        <v>11.9</v>
      </c>
      <c r="BD21" s="400">
        <f>IF(AJ21&gt;0,VLOOKUP(AI21,Сводная!A:F,6,0),0)</f>
        <v>28.499999999998181</v>
      </c>
      <c r="BE21" s="402">
        <f>IF(AK21&gt;0,VLOOKUP(AI21,Сводная!A:C,3,0),0)</f>
        <v>38.399999999999636</v>
      </c>
      <c r="BF21" s="400">
        <f>ROUND(IF(AJ21&gt;0,AVERAGEIFS('Данные из терминала'!M:M,'Данные из терминала'!C:C,AI21,'Данные из терминала'!B:B,"sell"),0),1)</f>
        <v>25.8</v>
      </c>
      <c r="BG21" s="401">
        <f>ROUND(IF(AK21&gt;0,AVERAGEIFS('Данные из терминала'!M:M,'Данные из терминала'!C:C,AI21,'Данные из терминала'!B:B,"buy"),0),1)</f>
        <v>26.5</v>
      </c>
      <c r="BH21" s="402">
        <f>ROUND(IF(AL21&gt;0,AVERAGEIFS('Данные из терминала'!M:M,'Данные из терминала'!C:C,AI21),0),1)</f>
        <v>26.2</v>
      </c>
      <c r="BI21" s="406">
        <f>IF(AJ21&gt;0,VLOOKUP(AI21,Сводная!A:G,7,0),0)</f>
        <v>1.0263888888888888</v>
      </c>
      <c r="BJ21" s="407">
        <f>IF(AK21&gt;0,VLOOKUP(AI21,Сводная!A:D,4,0),0)</f>
        <v>1.6555555555555554</v>
      </c>
      <c r="BK21" s="406">
        <f>IF(AJ21&gt;0,AVERAGEIFS('Данные из терминала'!O:O,'Данные из терминала'!C:C,AI21,'Данные из терминала'!B:B,"sell"),0)</f>
        <v>0.30763888888883384</v>
      </c>
      <c r="BL21" s="408">
        <f>IF(AK21&gt;0,AVERAGEIFS('Данные из терминала'!O:O,'Данные из терминала'!C:C,AI21,'Данные из терминала'!B:B,"buy"),0)</f>
        <v>0.46415598290444066</v>
      </c>
      <c r="BM21" s="407">
        <f>IF(AL21&gt;0,AVERAGEIFS('Данные из терминала'!O:O,'Данные из терминала'!C:C,AI21),0)</f>
        <v>0.37861757105870203</v>
      </c>
      <c r="BO21" s="229"/>
    </row>
    <row r="22" spans="1:67" ht="15">
      <c r="A22" s="165">
        <v>3</v>
      </c>
      <c r="B22" s="107">
        <f t="shared" si="12"/>
        <v>0</v>
      </c>
      <c r="C22" s="112">
        <f t="shared" si="13"/>
        <v>20</v>
      </c>
      <c r="D22" s="76"/>
      <c r="E22" s="107">
        <f t="shared" si="14"/>
        <v>0</v>
      </c>
      <c r="F22" s="105">
        <f>F21+E22</f>
        <v>11</v>
      </c>
      <c r="G22" s="100">
        <f>G21+F22</f>
        <v>22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3.85</v>
      </c>
      <c r="N22" s="312">
        <f t="shared" si="2"/>
        <v>1.5400000000000001E-3</v>
      </c>
      <c r="O22" s="159">
        <f t="shared" si="3"/>
        <v>0.2</v>
      </c>
      <c r="P22" s="212">
        <f t="shared" si="17"/>
        <v>2.36</v>
      </c>
      <c r="Q22" s="225">
        <f t="shared" si="4"/>
        <v>9.4399999999999996E-4</v>
      </c>
      <c r="R22" s="119">
        <f t="shared" ref="R22:R39" si="24">ROUND(P22/O22,0)</f>
        <v>12</v>
      </c>
      <c r="S22" s="120">
        <f t="shared" ref="S22:S39" si="25">ROUND(R22/G22,2)</f>
        <v>0.55000000000000004</v>
      </c>
      <c r="T22" s="126">
        <f t="shared" si="18"/>
        <v>32</v>
      </c>
      <c r="U22" s="127">
        <f t="shared" ref="U22:U39" si="26">ROUND(T22/G22,2)</f>
        <v>1.45</v>
      </c>
      <c r="V22" s="386"/>
      <c r="W22" s="351">
        <f t="shared" si="5"/>
        <v>4.32</v>
      </c>
      <c r="X22" s="352">
        <f t="shared" si="19"/>
        <v>6.68</v>
      </c>
      <c r="Y22" s="355"/>
      <c r="Z22" s="356">
        <f t="shared" si="6"/>
        <v>2493.3200000000002</v>
      </c>
      <c r="AA22" s="357">
        <f t="shared" si="7"/>
        <v>0</v>
      </c>
      <c r="AB22" s="358">
        <f t="shared" si="8"/>
        <v>12486.039999999999</v>
      </c>
      <c r="AC22" s="359">
        <f t="shared" si="9"/>
        <v>12508.039999999999</v>
      </c>
      <c r="AD22" s="174">
        <v>3</v>
      </c>
      <c r="AE22" s="389"/>
      <c r="AF22" s="353">
        <f t="shared" si="10"/>
        <v>1.83</v>
      </c>
      <c r="AG22" s="354">
        <f t="shared" si="11"/>
        <v>0</v>
      </c>
      <c r="AH22" s="396"/>
      <c r="AI22" s="399">
        <v>3</v>
      </c>
      <c r="AJ22" s="400">
        <f>COUNTIFS('Данные из терминала'!C:C,AI22,'Данные из терминала'!B:B,"sell")</f>
        <v>29</v>
      </c>
      <c r="AK22" s="401">
        <f>COUNTIFS('Данные из терминала'!C:C,AI22,'Данные из терминала'!B:B,"buy")</f>
        <v>22</v>
      </c>
      <c r="AL22" s="402">
        <f>COUNTIFS('Данные из терминала'!C:C,AI22)</f>
        <v>51</v>
      </c>
      <c r="AM22" s="400">
        <f>SUMIFS('Данные из терминала'!E:E,'Данные из терминала'!C:C,AI22,'Данные из терминала'!B:B,"sell")</f>
        <v>0.87000000000000055</v>
      </c>
      <c r="AN22" s="401">
        <f>SUMIFS('Данные из терминала'!E:E,'Данные из терминала'!C:C,AI22,'Данные из терминала'!B:B,"buy")</f>
        <v>0.66000000000000036</v>
      </c>
      <c r="AO22" s="402">
        <f>SUMIFS('Данные из терминала'!E:E,'Данные из терминала'!C:C,AI22)</f>
        <v>1.5300000000000011</v>
      </c>
      <c r="AP22" s="400">
        <f>SUMIFS('Данные из терминала'!N:N,'Данные из терминала'!C:C,AI22,'Данные из терминала'!B:B,"sell")</f>
        <v>110.47</v>
      </c>
      <c r="AQ22" s="401">
        <f>SUMIFS('Данные из терминала'!N:N,'Данные из терминала'!C:C,AI22,'Данные из терминала'!B:B,"buy")</f>
        <v>88.280000000000015</v>
      </c>
      <c r="AR22" s="402">
        <f>SUMIFS('Данные из терминала'!N:N,'Данные из терминала'!C:C,AI22)</f>
        <v>198.74999999999997</v>
      </c>
      <c r="AS22" s="400">
        <f>ROUND(IF(AJ22&gt;0,AVERAGEIFS('Данные из терминала'!N:N,'Данные из терминала'!C:C,AI22,'Данные из терминала'!B:B,"sell"),0),2)</f>
        <v>3.81</v>
      </c>
      <c r="AT22" s="401">
        <f>ROUND(IF(AK22&gt;0,AVERAGEIFS('Данные из терминала'!N:N,'Данные из терминала'!C:C,AI22,'Данные из терминала'!B:B,"buy"),0),2)</f>
        <v>4.01</v>
      </c>
      <c r="AU22" s="402">
        <f>ROUND(IF(AL22&gt;0,AVERAGEIFS('Данные из терминала'!N:N,'Данные из терминала'!C:C,AI22),0),2)</f>
        <v>3.9</v>
      </c>
      <c r="AV22" s="403">
        <f t="shared" si="20"/>
        <v>1.6009356060715848E-2</v>
      </c>
      <c r="AW22" s="404">
        <f t="shared" si="21"/>
        <v>1.2793572490630898E-2</v>
      </c>
      <c r="AX22" s="405">
        <f t="shared" si="22"/>
        <v>2.8802928551346741E-2</v>
      </c>
      <c r="AY22" s="400">
        <f>IF(AJ22&gt;0,VLOOKUP(AI22,Сводная!A:E,5,0),0)</f>
        <v>26.299999999999272</v>
      </c>
      <c r="AZ22" s="402">
        <f>IF(AK22&gt;0,VLOOKUP(AI22,Сводная!A:B,2,0),0)</f>
        <v>42.100000000000364</v>
      </c>
      <c r="BA22" s="400">
        <f>ROUND(IF(AJ22&gt;0,AVERAGEIFS('Данные из терминала'!L:L,'Данные из терминала'!C:C,AI22,'Данные из терминала'!B:B,"sell"),0),1)</f>
        <v>22.5</v>
      </c>
      <c r="BB22" s="401">
        <f>ROUND(IF(AK22&gt;0,AVERAGEIFS('Данные из терминала'!L:L,'Данные из терминала'!C:C,AI22,'Данные из терминала'!B:B,"buy"),0),1)</f>
        <v>23.4</v>
      </c>
      <c r="BC22" s="402">
        <f>ROUND(IF(AL22&gt;0,AVERAGEIFS('Данные из терминала'!L:L,'Данные из терминала'!C:C,AI22),0),1)</f>
        <v>22.9</v>
      </c>
      <c r="BD22" s="400">
        <f>IF(AJ22&gt;0,VLOOKUP(AI22,Сводная!A:F,6,0),0)</f>
        <v>32.699999999998909</v>
      </c>
      <c r="BE22" s="402">
        <f>IF(AK22&gt;0,VLOOKUP(AI22,Сводная!A:C,3,0),0)</f>
        <v>38</v>
      </c>
      <c r="BF22" s="400">
        <f>ROUND(IF(AJ22&gt;0,AVERAGEIFS('Данные из терминала'!M:M,'Данные из терминала'!C:C,AI22,'Данные из терминала'!B:B,"sell"),0),1)</f>
        <v>30.7</v>
      </c>
      <c r="BG22" s="401">
        <f>ROUND(IF(AK22&gt;0,AVERAGEIFS('Данные из терминала'!M:M,'Данные из терминала'!C:C,AI22,'Данные из терминала'!B:B,"buy"),0),1)</f>
        <v>31.9</v>
      </c>
      <c r="BH22" s="402">
        <f>ROUND(IF(AL22&gt;0,AVERAGEIFS('Данные из терминала'!M:M,'Данные из терминала'!C:C,AI22),0),1)</f>
        <v>31.2</v>
      </c>
      <c r="BI22" s="406">
        <f>IF(AJ22&gt;0,VLOOKUP(AI22,Сводная!A:G,7,0),0)</f>
        <v>2.6708333333333334</v>
      </c>
      <c r="BJ22" s="407">
        <f>IF(AK22&gt;0,VLOOKUP(AI22,Сводная!A:D,4,0),0)</f>
        <v>2.8298611111111112</v>
      </c>
      <c r="BK22" s="406">
        <f>IF(AJ22&gt;0,AVERAGEIFS('Данные из терминала'!O:O,'Данные из терминала'!C:C,AI22,'Данные из терминала'!B:B,"sell"),0)</f>
        <v>0.72332375478962885</v>
      </c>
      <c r="BL22" s="408">
        <f>IF(AK22&gt;0,AVERAGEIFS('Данные из терминала'!O:O,'Данные из терминала'!C:C,AI22,'Данные из терминала'!B:B,"buy"),0)</f>
        <v>0.9105429292943551</v>
      </c>
      <c r="BM22" s="407">
        <f>IF(AL22&gt;0,AVERAGEIFS('Данные из терминала'!O:O,'Данные из терминала'!C:C,AI22),0)</f>
        <v>0.80408496732107937</v>
      </c>
      <c r="BO22" s="229"/>
    </row>
    <row r="23" spans="1:67" ht="15">
      <c r="A23" s="165">
        <v>4</v>
      </c>
      <c r="B23" s="107">
        <f t="shared" si="12"/>
        <v>3</v>
      </c>
      <c r="C23" s="112">
        <f t="shared" si="13"/>
        <v>23</v>
      </c>
      <c r="D23" s="76"/>
      <c r="E23" s="107">
        <f t="shared" si="14"/>
        <v>0</v>
      </c>
      <c r="F23" s="105">
        <f t="shared" ref="F23:F39" si="27">F22+E23</f>
        <v>11</v>
      </c>
      <c r="G23" s="100">
        <f t="shared" si="15"/>
        <v>33</v>
      </c>
      <c r="H23" s="11"/>
      <c r="I23" s="7">
        <f t="shared" si="16"/>
        <v>1</v>
      </c>
      <c r="J23" s="110">
        <f t="shared" si="0"/>
        <v>0.01</v>
      </c>
      <c r="K23" s="8">
        <f t="shared" si="23"/>
        <v>0.04</v>
      </c>
      <c r="L23" s="157"/>
      <c r="M23" s="162">
        <f t="shared" si="1"/>
        <v>6.01</v>
      </c>
      <c r="N23" s="312">
        <f t="shared" si="2"/>
        <v>2.4039999999999999E-3</v>
      </c>
      <c r="O23" s="159">
        <f t="shared" si="3"/>
        <v>0.27</v>
      </c>
      <c r="P23" s="212">
        <f t="shared" si="17"/>
        <v>4.62</v>
      </c>
      <c r="Q23" s="225">
        <f t="shared" si="4"/>
        <v>1.848E-3</v>
      </c>
      <c r="R23" s="119">
        <f t="shared" si="24"/>
        <v>17</v>
      </c>
      <c r="S23" s="120">
        <f t="shared" si="25"/>
        <v>0.52</v>
      </c>
      <c r="T23" s="126">
        <f t="shared" si="18"/>
        <v>40</v>
      </c>
      <c r="U23" s="127">
        <f t="shared" si="26"/>
        <v>1.21</v>
      </c>
      <c r="V23" s="386"/>
      <c r="W23" s="351">
        <f t="shared" si="5"/>
        <v>5.76</v>
      </c>
      <c r="X23" s="352">
        <f t="shared" si="19"/>
        <v>10.38</v>
      </c>
      <c r="Y23" s="355"/>
      <c r="Z23" s="356">
        <f t="shared" si="6"/>
        <v>2489.62</v>
      </c>
      <c r="AA23" s="357">
        <f t="shared" si="7"/>
        <v>0</v>
      </c>
      <c r="AB23" s="358">
        <f t="shared" si="8"/>
        <v>9240.0148148148146</v>
      </c>
      <c r="AC23" s="359">
        <f t="shared" si="9"/>
        <v>9273.0148148148146</v>
      </c>
      <c r="AD23" s="174">
        <v>4</v>
      </c>
      <c r="AE23" s="389"/>
      <c r="AF23" s="353">
        <f t="shared" si="10"/>
        <v>1.25</v>
      </c>
      <c r="AG23" s="354">
        <f t="shared" si="11"/>
        <v>0</v>
      </c>
      <c r="AH23" s="396"/>
      <c r="AI23" s="399">
        <v>4</v>
      </c>
      <c r="AJ23" s="400">
        <f>COUNTIFS('Данные из терминала'!C:C,AI23,'Данные из терминала'!B:B,"sell")</f>
        <v>21</v>
      </c>
      <c r="AK23" s="401">
        <f>COUNTIFS('Данные из терминала'!C:C,AI23,'Данные из терминала'!B:B,"buy")</f>
        <v>9</v>
      </c>
      <c r="AL23" s="402">
        <f>COUNTIFS('Данные из терминала'!C:C,AI23)</f>
        <v>30</v>
      </c>
      <c r="AM23" s="400">
        <f>SUMIFS('Данные из терминала'!E:E,'Данные из терминала'!C:C,AI23,'Данные из терминала'!B:B,"sell")</f>
        <v>0.84000000000000019</v>
      </c>
      <c r="AN23" s="401">
        <f>SUMIFS('Данные из терминала'!E:E,'Данные из терминала'!C:C,AI23,'Данные из терминала'!B:B,"buy")</f>
        <v>0.43</v>
      </c>
      <c r="AO23" s="402">
        <f>SUMIFS('Данные из терминала'!E:E,'Данные из терминала'!C:C,AI23)</f>
        <v>1.2700000000000005</v>
      </c>
      <c r="AP23" s="400">
        <f>SUMIFS('Данные из терминала'!N:N,'Данные из терминала'!C:C,AI23,'Данные из терминала'!B:B,"sell")</f>
        <v>129.79</v>
      </c>
      <c r="AQ23" s="401">
        <f>SUMIFS('Данные из терминала'!N:N,'Данные из терминала'!C:C,AI23,'Данные из терминала'!B:B,"buy")</f>
        <v>73.930000000000007</v>
      </c>
      <c r="AR23" s="402">
        <f>SUMIFS('Данные из терминала'!N:N,'Данные из терминала'!C:C,AI23)</f>
        <v>203.71999999999997</v>
      </c>
      <c r="AS23" s="400">
        <f>ROUND(IF(AJ23&gt;0,AVERAGEIFS('Данные из терминала'!N:N,'Данные из терминала'!C:C,AI23,'Данные из терминала'!B:B,"sell"),0),2)</f>
        <v>6.18</v>
      </c>
      <c r="AT23" s="401">
        <f>ROUND(IF(AK23&gt;0,AVERAGEIFS('Данные из терминала'!N:N,'Данные из терминала'!C:C,AI23,'Данные из терминала'!B:B,"buy"),0),2)</f>
        <v>8.2100000000000009</v>
      </c>
      <c r="AU23" s="402">
        <f>ROUND(IF(AL23&gt;0,AVERAGEIFS('Данные из терминала'!N:N,'Данные из терминала'!C:C,AI23),0),2)</f>
        <v>6.79</v>
      </c>
      <c r="AV23" s="403">
        <f t="shared" si="20"/>
        <v>1.8809218096499592E-2</v>
      </c>
      <c r="AW23" s="404">
        <f t="shared" si="21"/>
        <v>1.0713964819124856E-2</v>
      </c>
      <c r="AX23" s="405">
        <f t="shared" si="22"/>
        <v>2.9523182915624443E-2</v>
      </c>
      <c r="AY23" s="400">
        <f>IF(AJ23&gt;0,VLOOKUP(AI23,Сводная!A:E,5,0),0)</f>
        <v>59.900000000001455</v>
      </c>
      <c r="AZ23" s="402">
        <f>IF(AK23&gt;0,VLOOKUP(AI23,Сводная!A:B,2,0),0)</f>
        <v>110.89999999999964</v>
      </c>
      <c r="BA23" s="400">
        <f>ROUND(IF(AJ23&gt;0,AVERAGEIFS('Данные из терминала'!L:L,'Данные из терминала'!C:C,AI23,'Данные из терминала'!B:B,"sell"),0),1)</f>
        <v>34.799999999999997</v>
      </c>
      <c r="BB23" s="401">
        <f>ROUND(IF(AK23&gt;0,AVERAGEIFS('Данные из терминала'!L:L,'Данные из терминала'!C:C,AI23,'Данные из терминала'!B:B,"buy"),0),1)</f>
        <v>43.3</v>
      </c>
      <c r="BC23" s="402">
        <f>ROUND(IF(AL23&gt;0,AVERAGEIFS('Данные из терминала'!L:L,'Данные из терминала'!C:C,AI23),0),1)</f>
        <v>37.4</v>
      </c>
      <c r="BD23" s="400">
        <f>IF(AJ23&gt;0,VLOOKUP(AI23,Сводная!A:F,6,0),0)</f>
        <v>53.100000000000364</v>
      </c>
      <c r="BE23" s="402">
        <f>IF(AK23&gt;0,VLOOKUP(AI23,Сводная!A:C,3,0),0)</f>
        <v>63.200000000000728</v>
      </c>
      <c r="BF23" s="400">
        <f>ROUND(IF(AJ23&gt;0,AVERAGEIFS('Данные из терминала'!M:M,'Данные из терминала'!C:C,AI23,'Данные из терминала'!B:B,"sell"),0),1)</f>
        <v>40.6</v>
      </c>
      <c r="BG23" s="401">
        <f>ROUND(IF(AK23&gt;0,AVERAGEIFS('Данные из терминала'!M:M,'Данные из терминала'!C:C,AI23,'Данные из терминала'!B:B,"buy"),0),1)</f>
        <v>43.3</v>
      </c>
      <c r="BH23" s="402">
        <f>ROUND(IF(AL23&gt;0,AVERAGEIFS('Данные из терминала'!M:M,'Данные из терминала'!C:C,AI23),0),1)</f>
        <v>41.4</v>
      </c>
      <c r="BI23" s="406">
        <f>IF(AJ23&gt;0,VLOOKUP(AI23,Сводная!A:G,7,0),0)</f>
        <v>2.0069444444444446</v>
      </c>
      <c r="BJ23" s="407">
        <f>IF(AK23&gt;0,VLOOKUP(AI23,Сводная!A:D,4,0),0)</f>
        <v>6.1027777777777779</v>
      </c>
      <c r="BK23" s="406">
        <f>IF(AJ23&gt;0,AVERAGEIFS('Данные из терминала'!O:O,'Данные из терминала'!C:C,AI23,'Данные из терминала'!B:B,"sell"),0)</f>
        <v>0.88647486772485229</v>
      </c>
      <c r="BL23" s="408">
        <f>IF(AK23&gt;0,AVERAGEIFS('Данные из терминала'!O:O,'Данные из терминала'!C:C,AI23,'Данные из терминала'!B:B,"buy"),0)</f>
        <v>1.9272376543214906</v>
      </c>
      <c r="BM23" s="407">
        <f>IF(AL23&gt;0,AVERAGEIFS('Данные из терминала'!O:O,'Данные из терминала'!C:C,AI23),0)</f>
        <v>1.1987037037038439</v>
      </c>
      <c r="BO23" s="229"/>
    </row>
    <row r="24" spans="1:67" ht="15">
      <c r="A24" s="165">
        <v>5</v>
      </c>
      <c r="B24" s="108">
        <f t="shared" si="12"/>
        <v>3</v>
      </c>
      <c r="C24" s="102">
        <f t="shared" si="13"/>
        <v>26</v>
      </c>
      <c r="D24" s="9"/>
      <c r="E24" s="108">
        <f t="shared" si="14"/>
        <v>0</v>
      </c>
      <c r="F24" s="101">
        <f t="shared" si="27"/>
        <v>11</v>
      </c>
      <c r="G24" s="102">
        <f t="shared" si="15"/>
        <v>44</v>
      </c>
      <c r="H24" s="9"/>
      <c r="I24" s="13">
        <f t="shared" si="16"/>
        <v>1.7</v>
      </c>
      <c r="J24" s="14">
        <f t="shared" si="0"/>
        <v>1.7000000000000001E-2</v>
      </c>
      <c r="K24" s="15">
        <f t="shared" si="23"/>
        <v>5.7000000000000002E-2</v>
      </c>
      <c r="L24" s="157"/>
      <c r="M24" s="163">
        <f t="shared" si="1"/>
        <v>10.119999999999999</v>
      </c>
      <c r="N24" s="313">
        <f t="shared" si="2"/>
        <v>4.0479999999999995E-3</v>
      </c>
      <c r="O24" s="160">
        <f t="shared" si="3"/>
        <v>0.4</v>
      </c>
      <c r="P24" s="213">
        <f t="shared" si="17"/>
        <v>7.65</v>
      </c>
      <c r="Q24" s="224">
        <f t="shared" si="4"/>
        <v>3.0600000000000002E-3</v>
      </c>
      <c r="R24" s="121">
        <f t="shared" si="24"/>
        <v>19</v>
      </c>
      <c r="S24" s="122">
        <f t="shared" si="25"/>
        <v>0.43</v>
      </c>
      <c r="T24" s="132">
        <f t="shared" si="18"/>
        <v>45</v>
      </c>
      <c r="U24" s="122">
        <f t="shared" si="26"/>
        <v>1.02</v>
      </c>
      <c r="V24" s="386"/>
      <c r="W24" s="360">
        <f t="shared" si="5"/>
        <v>8.2100000000000009</v>
      </c>
      <c r="X24" s="361">
        <f t="shared" si="19"/>
        <v>15.86</v>
      </c>
      <c r="Y24" s="355"/>
      <c r="Z24" s="364">
        <f t="shared" si="6"/>
        <v>2484.14</v>
      </c>
      <c r="AA24" s="365">
        <f t="shared" si="7"/>
        <v>0.01</v>
      </c>
      <c r="AB24" s="366">
        <f t="shared" si="8"/>
        <v>6228.8224999999993</v>
      </c>
      <c r="AC24" s="367">
        <f t="shared" si="9"/>
        <v>6272.8224999999993</v>
      </c>
      <c r="AD24" s="174">
        <v>5</v>
      </c>
      <c r="AE24" s="389"/>
      <c r="AF24" s="362">
        <f t="shared" si="10"/>
        <v>1.07</v>
      </c>
      <c r="AG24" s="363">
        <f t="shared" si="11"/>
        <v>0</v>
      </c>
      <c r="AH24" s="396"/>
      <c r="AI24" s="174">
        <v>5</v>
      </c>
      <c r="AJ24" s="454">
        <f>COUNTIFS('Данные из терминала'!C:C,AI24,'Данные из терминала'!B:B,"sell")</f>
        <v>9</v>
      </c>
      <c r="AK24" s="410">
        <f>COUNTIFS('Данные из терминала'!C:C,AI24,'Данные из терминала'!B:B,"buy")</f>
        <v>4</v>
      </c>
      <c r="AL24" s="411">
        <f>COUNTIFS('Данные из терминала'!C:C,AI24)</f>
        <v>13</v>
      </c>
      <c r="AM24" s="454">
        <f>SUMIFS('Данные из терминала'!E:E,'Данные из терминала'!C:C,AI24,'Данные из терминала'!B:B,"sell")</f>
        <v>0.54</v>
      </c>
      <c r="AN24" s="410">
        <f>SUMIFS('Данные из терминала'!E:E,'Данные из терминала'!C:C,AI24,'Данные из терминала'!B:B,"buy")</f>
        <v>0.24</v>
      </c>
      <c r="AO24" s="411">
        <f>SUMIFS('Данные из терминала'!E:E,'Данные из терминала'!C:C,AI24)</f>
        <v>0.78000000000000025</v>
      </c>
      <c r="AP24" s="454">
        <f>SUMIFS('Данные из терминала'!N:N,'Данные из терминала'!C:C,AI24,'Данные из терминала'!B:B,"sell")</f>
        <v>93.570000000000007</v>
      </c>
      <c r="AQ24" s="410">
        <f>SUMIFS('Данные из терминала'!N:N,'Данные из терминала'!C:C,AI24,'Данные из терминала'!B:B,"buy")</f>
        <v>41.86</v>
      </c>
      <c r="AR24" s="411">
        <f>SUMIFS('Данные из терминала'!N:N,'Данные из терминала'!C:C,AI24)</f>
        <v>135.42999999999998</v>
      </c>
      <c r="AS24" s="454">
        <f>ROUND(IF(AJ24&gt;0,AVERAGEIFS('Данные из терминала'!N:N,'Данные из терминала'!C:C,AI24,'Данные из терминала'!B:B,"sell"),0),2)</f>
        <v>10.4</v>
      </c>
      <c r="AT24" s="410">
        <f>ROUND(IF(AK24&gt;0,AVERAGEIFS('Данные из терминала'!N:N,'Данные из терминала'!C:C,AI24,'Данные из терминала'!B:B,"buy"),0),2)</f>
        <v>10.47</v>
      </c>
      <c r="AU24" s="411">
        <f>ROUND(IF(AL24&gt;0,AVERAGEIFS('Данные из терминала'!N:N,'Данные из терминала'!C:C,AI24),0),2)</f>
        <v>10.42</v>
      </c>
      <c r="AV24" s="455">
        <f t="shared" si="20"/>
        <v>1.3560201381381209E-2</v>
      </c>
      <c r="AW24" s="412">
        <f t="shared" si="21"/>
        <v>6.0663677441981116E-3</v>
      </c>
      <c r="AX24" s="459">
        <f t="shared" si="22"/>
        <v>1.9626569125579314E-2</v>
      </c>
      <c r="AY24" s="460">
        <f>IF(AJ24&gt;0,VLOOKUP(AI24,Сводная!A:E,5,0),0)</f>
        <v>67.799999999999272</v>
      </c>
      <c r="AZ24" s="411">
        <f>IF(AK24&gt;0,VLOOKUP(AI24,Сводная!A:B,2,0),0)</f>
        <v>45.799999999999272</v>
      </c>
      <c r="BA24" s="454">
        <f>ROUND(IF(AJ24&gt;0,AVERAGEIFS('Данные из терминала'!L:L,'Данные из терминала'!C:C,AI24,'Данные из терминала'!B:B,"sell"),0),1)</f>
        <v>47.3</v>
      </c>
      <c r="BB24" s="410">
        <f>ROUND(IF(AK24&gt;0,AVERAGEIFS('Данные из терминала'!L:L,'Данные из терминала'!C:C,AI24,'Данные из терминала'!B:B,"buy"),0),1)</f>
        <v>44.9</v>
      </c>
      <c r="BC24" s="461">
        <f>ROUND(IF(AL24&gt;0,AVERAGEIFS('Данные из терминала'!L:L,'Данные из терминала'!C:C,AI24),0),1)</f>
        <v>46.5</v>
      </c>
      <c r="BD24" s="460">
        <f>IF(AJ24&gt;0,VLOOKUP(AI24,Сводная!A:F,6,0),0)</f>
        <v>57.399999999997817</v>
      </c>
      <c r="BE24" s="411">
        <f>IF(AK24&gt;0,VLOOKUP(AI24,Сводная!A:C,3,0),0)</f>
        <v>46.899999999999636</v>
      </c>
      <c r="BF24" s="454">
        <f>ROUND(IF(AJ24&gt;0,AVERAGEIFS('Данные из терминала'!M:M,'Данные из терминала'!C:C,AI24,'Данные из терминала'!B:B,"sell"),0),1)</f>
        <v>46.4</v>
      </c>
      <c r="BG24" s="410">
        <f>ROUND(IF(AK24&gt;0,AVERAGEIFS('Данные из терминала'!M:M,'Данные из терминала'!C:C,AI24,'Данные из терминала'!B:B,"buy"),0),1)</f>
        <v>45.5</v>
      </c>
      <c r="BH24" s="461">
        <f>ROUND(IF(AL24&gt;0,AVERAGEIFS('Данные из терминала'!M:M,'Данные из терминала'!C:C,AI24),0),1)</f>
        <v>46.1</v>
      </c>
      <c r="BI24" s="462">
        <f>IF(AJ24&gt;0,VLOOKUP(AI24,Сводная!A:G,7,0),0)</f>
        <v>3.8423611111111109</v>
      </c>
      <c r="BJ24" s="414">
        <f>IF(AK24&gt;0,VLOOKUP(AI24,Сводная!A:D,4,0),0)</f>
        <v>3.7041666666666666</v>
      </c>
      <c r="BK24" s="463">
        <f>IF(AJ24&gt;0,AVERAGEIFS('Данные из терминала'!O:O,'Данные из терминала'!C:C,AI24,'Данные из терминала'!B:B,"sell"),0)</f>
        <v>2.0189043209886424</v>
      </c>
      <c r="BL24" s="415">
        <f>IF(AK24&gt;0,AVERAGEIFS('Данные из терминала'!O:O,'Данные из терминала'!C:C,AI24,'Данные из терминала'!B:B,"buy"),0)</f>
        <v>1.8125</v>
      </c>
      <c r="BM24" s="414">
        <f>IF(AL24&gt;0,AVERAGEIFS('Данные из терминала'!O:O,'Данные из терминала'!C:C,AI24),0)</f>
        <v>1.9553952991459833</v>
      </c>
      <c r="BO24" s="229"/>
    </row>
    <row r="25" spans="1:67" ht="15">
      <c r="A25" s="165">
        <v>6</v>
      </c>
      <c r="B25" s="107">
        <f t="shared" si="12"/>
        <v>3</v>
      </c>
      <c r="C25" s="112">
        <f t="shared" si="13"/>
        <v>29</v>
      </c>
      <c r="D25" s="76"/>
      <c r="E25" s="107">
        <f t="shared" si="14"/>
        <v>0</v>
      </c>
      <c r="F25" s="105">
        <f t="shared" si="27"/>
        <v>11</v>
      </c>
      <c r="G25" s="100">
        <f t="shared" si="15"/>
        <v>55</v>
      </c>
      <c r="H25" s="11"/>
      <c r="I25" s="7">
        <f t="shared" si="16"/>
        <v>1.7</v>
      </c>
      <c r="J25" s="110">
        <f t="shared" si="0"/>
        <v>2.9000000000000001E-2</v>
      </c>
      <c r="K25" s="8">
        <f t="shared" si="23"/>
        <v>8.6000000000000007E-2</v>
      </c>
      <c r="L25" s="157"/>
      <c r="M25" s="162">
        <f t="shared" si="1"/>
        <v>16.97</v>
      </c>
      <c r="N25" s="312">
        <f t="shared" si="2"/>
        <v>6.7879999999999998E-3</v>
      </c>
      <c r="O25" s="159">
        <f t="shared" si="3"/>
        <v>0.6</v>
      </c>
      <c r="P25" s="212">
        <f t="shared" si="17"/>
        <v>12.22</v>
      </c>
      <c r="Q25" s="225">
        <f t="shared" si="4"/>
        <v>4.888E-3</v>
      </c>
      <c r="R25" s="119">
        <f t="shared" si="24"/>
        <v>20</v>
      </c>
      <c r="S25" s="120">
        <f t="shared" si="25"/>
        <v>0.36</v>
      </c>
      <c r="T25" s="126">
        <f t="shared" si="18"/>
        <v>49</v>
      </c>
      <c r="U25" s="127">
        <f t="shared" si="26"/>
        <v>0.89</v>
      </c>
      <c r="V25" s="386"/>
      <c r="W25" s="351">
        <f t="shared" si="5"/>
        <v>12.38</v>
      </c>
      <c r="X25" s="352">
        <f t="shared" si="19"/>
        <v>24.6</v>
      </c>
      <c r="Y25" s="355"/>
      <c r="Z25" s="356">
        <f t="shared" si="6"/>
        <v>2475.4</v>
      </c>
      <c r="AA25" s="357">
        <f t="shared" si="7"/>
        <v>0.01</v>
      </c>
      <c r="AB25" s="358">
        <f t="shared" si="8"/>
        <v>4144.2366666666676</v>
      </c>
      <c r="AC25" s="359">
        <f t="shared" si="9"/>
        <v>4199.2366666666676</v>
      </c>
      <c r="AD25" s="174">
        <v>6</v>
      </c>
      <c r="AE25" s="389"/>
      <c r="AF25" s="353">
        <f t="shared" si="10"/>
        <v>1.01</v>
      </c>
      <c r="AG25" s="354">
        <f t="shared" si="11"/>
        <v>0</v>
      </c>
      <c r="AH25" s="396"/>
      <c r="AI25" s="399">
        <v>6</v>
      </c>
      <c r="AJ25" s="400">
        <f>COUNTIFS('Данные из терминала'!C:C,AI25,'Данные из терминала'!B:B,"sell")</f>
        <v>8</v>
      </c>
      <c r="AK25" s="401">
        <f>COUNTIFS('Данные из терминала'!C:C,AI25,'Данные из терминала'!B:B,"buy")</f>
        <v>7</v>
      </c>
      <c r="AL25" s="402">
        <f>COUNTIFS('Данные из терминала'!C:C,AI25)</f>
        <v>15</v>
      </c>
      <c r="AM25" s="400">
        <f>SUMIFS('Данные из терминала'!E:E,'Данные из терминала'!C:C,AI25,'Данные из терминала'!B:B,"sell")</f>
        <v>0.7599999999999999</v>
      </c>
      <c r="AN25" s="401">
        <f>SUMIFS('Данные из терминала'!E:E,'Данные из терминала'!C:C,AI25,'Данные из терминала'!B:B,"buy")</f>
        <v>0.62999999999999989</v>
      </c>
      <c r="AO25" s="402">
        <f>SUMIFS('Данные из терминала'!E:E,'Данные из терминала'!C:C,AI25)</f>
        <v>1.3900000000000001</v>
      </c>
      <c r="AP25" s="400">
        <f>SUMIFS('Данные из терминала'!N:N,'Данные из терминала'!C:C,AI25,'Данные из терминала'!B:B,"sell")</f>
        <v>152.46</v>
      </c>
      <c r="AQ25" s="401">
        <f>SUMIFS('Данные из терминала'!N:N,'Данные из терминала'!C:C,AI25,'Данные из терминала'!B:B,"buy")</f>
        <v>121.40999999999998</v>
      </c>
      <c r="AR25" s="402">
        <f>SUMIFS('Данные из терминала'!N:N,'Данные из терминала'!C:C,AI25)</f>
        <v>273.86999999999995</v>
      </c>
      <c r="AS25" s="400">
        <f>ROUND(IF(AJ25&gt;0,AVERAGEIFS('Данные из терминала'!N:N,'Данные из терминала'!C:C,AI25,'Данные из терминала'!B:B,"sell"),0),2)</f>
        <v>19.059999999999999</v>
      </c>
      <c r="AT25" s="401">
        <f>ROUND(IF(AK25&gt;0,AVERAGEIFS('Данные из терминала'!N:N,'Данные из терминала'!C:C,AI25,'Данные из терминала'!B:B,"buy"),0),2)</f>
        <v>17.34</v>
      </c>
      <c r="AU25" s="402">
        <f>ROUND(IF(AL25&gt;0,AVERAGEIFS('Данные из терминала'!N:N,'Данные из терминала'!C:C,AI25),0),2)</f>
        <v>18.260000000000002</v>
      </c>
      <c r="AV25" s="403">
        <f t="shared" si="20"/>
        <v>2.2094563456293459E-2</v>
      </c>
      <c r="AW25" s="404">
        <f t="shared" si="21"/>
        <v>1.7594785184498151E-2</v>
      </c>
      <c r="AX25" s="405">
        <f t="shared" si="22"/>
        <v>3.9689348640791607E-2</v>
      </c>
      <c r="AY25" s="400">
        <f>IF(AJ25&gt;0,VLOOKUP(AI25,Сводная!A:E,5,0),0)</f>
        <v>102.10000000000036</v>
      </c>
      <c r="AZ25" s="402">
        <f>IF(AK25&gt;0,VLOOKUP(AI25,Сводная!A:B,2,0),0)</f>
        <v>68.899999999997817</v>
      </c>
      <c r="BA25" s="400">
        <f>ROUND(IF(AJ25&gt;0,AVERAGEIFS('Данные из терминала'!L:L,'Данные из терминала'!C:C,AI25,'Данные из терминала'!B:B,"sell"),0),1)</f>
        <v>62.8</v>
      </c>
      <c r="BB25" s="401">
        <f>ROUND(IF(AK25&gt;0,AVERAGEIFS('Данные из терминала'!L:L,'Данные из терминала'!C:C,AI25,'Данные из терминала'!B:B,"buy"),0),1)</f>
        <v>58.7</v>
      </c>
      <c r="BC25" s="402">
        <f>ROUND(IF(AL25&gt;0,AVERAGEIFS('Данные из терминала'!L:L,'Данные из терминала'!C:C,AI25),0),1)</f>
        <v>60.9</v>
      </c>
      <c r="BD25" s="400">
        <f>IF(AJ25&gt;0,VLOOKUP(AI25,Сводная!A:F,6,0),0)</f>
        <v>59.400000000001455</v>
      </c>
      <c r="BE25" s="402">
        <f>IF(AK25&gt;0,VLOOKUP(AI25,Сводная!A:C,3,0),0)</f>
        <v>55.800000000001091</v>
      </c>
      <c r="BF25" s="400">
        <f>ROUND(IF(AJ25&gt;0,AVERAGEIFS('Данные из терминала'!M:M,'Данные из терминала'!C:C,AI25,'Данные из терминала'!B:B,"sell"),0),1)</f>
        <v>51.2</v>
      </c>
      <c r="BG25" s="401">
        <f>ROUND(IF(AK25&gt;0,AVERAGEIFS('Данные из терминала'!M:M,'Данные из терминала'!C:C,AI25,'Данные из терминала'!B:B,"buy"),0),1)</f>
        <v>51</v>
      </c>
      <c r="BH25" s="402">
        <f>ROUND(IF(AL25&gt;0,AVERAGEIFS('Данные из терминала'!M:M,'Данные из терминала'!C:C,AI25),0),1)</f>
        <v>51.1</v>
      </c>
      <c r="BI25" s="406">
        <f>IF(AJ25&gt;0,VLOOKUP(AI25,Сводная!A:G,7,0),0)</f>
        <v>5.290972222222222</v>
      </c>
      <c r="BJ25" s="407">
        <f>IF(AK25&gt;0,VLOOKUP(AI25,Сводная!A:D,4,0),0)</f>
        <v>3.396527777777778</v>
      </c>
      <c r="BK25" s="406">
        <f>IF(AJ25&gt;0,AVERAGEIFS('Данные из терминала'!O:O,'Данные из терминала'!C:C,AI25,'Данные из терминала'!B:B,"sell"),0)</f>
        <v>3.1520833333343035</v>
      </c>
      <c r="BL25" s="408">
        <f>IF(AK25&gt;0,AVERAGEIFS('Данные из терминала'!O:O,'Данные из терминала'!C:C,AI25,'Данные из терминала'!B:B,"buy"),0)</f>
        <v>1.9679563492058409</v>
      </c>
      <c r="BM25" s="407">
        <f>IF(AL25&gt;0,AVERAGEIFS('Данные из терминала'!O:O,'Данные из терминала'!C:C,AI25),0)</f>
        <v>2.5994907407410208</v>
      </c>
      <c r="BO25" s="229"/>
    </row>
    <row r="26" spans="1:67" ht="15">
      <c r="A26" s="165">
        <v>7</v>
      </c>
      <c r="B26" s="107">
        <f t="shared" si="12"/>
        <v>3</v>
      </c>
      <c r="C26" s="112">
        <f t="shared" si="13"/>
        <v>32</v>
      </c>
      <c r="D26" s="76"/>
      <c r="E26" s="107">
        <f t="shared" si="14"/>
        <v>0</v>
      </c>
      <c r="F26" s="105">
        <f t="shared" si="27"/>
        <v>11</v>
      </c>
      <c r="G26" s="100">
        <f t="shared" si="15"/>
        <v>66</v>
      </c>
      <c r="H26" s="11"/>
      <c r="I26" s="7">
        <f t="shared" si="16"/>
        <v>1.7</v>
      </c>
      <c r="J26" s="110">
        <f t="shared" si="0"/>
        <v>4.9000000000000002E-2</v>
      </c>
      <c r="K26" s="8">
        <f t="shared" si="23"/>
        <v>0.13500000000000001</v>
      </c>
      <c r="L26" s="157"/>
      <c r="M26" s="162">
        <f t="shared" si="1"/>
        <v>29.41</v>
      </c>
      <c r="N26" s="312">
        <f t="shared" si="2"/>
        <v>1.1764E-2</v>
      </c>
      <c r="O26" s="159">
        <f t="shared" si="3"/>
        <v>0.94</v>
      </c>
      <c r="P26" s="212">
        <f t="shared" si="17"/>
        <v>19.100000000000001</v>
      </c>
      <c r="Q26" s="225">
        <f t="shared" si="4"/>
        <v>7.640000000000001E-3</v>
      </c>
      <c r="R26" s="119">
        <f t="shared" si="24"/>
        <v>20</v>
      </c>
      <c r="S26" s="120">
        <f t="shared" si="25"/>
        <v>0.3</v>
      </c>
      <c r="T26" s="126">
        <f t="shared" si="18"/>
        <v>52</v>
      </c>
      <c r="U26" s="127">
        <f t="shared" si="26"/>
        <v>0.79</v>
      </c>
      <c r="V26" s="386"/>
      <c r="W26" s="351">
        <f t="shared" si="5"/>
        <v>19.440000000000001</v>
      </c>
      <c r="X26" s="352">
        <f t="shared" si="19"/>
        <v>38.54</v>
      </c>
      <c r="Y26" s="355"/>
      <c r="Z26" s="356">
        <f t="shared" si="6"/>
        <v>2461.46</v>
      </c>
      <c r="AA26" s="357">
        <f t="shared" si="7"/>
        <v>0.02</v>
      </c>
      <c r="AB26" s="358">
        <f t="shared" si="8"/>
        <v>2637.1872340425534</v>
      </c>
      <c r="AC26" s="359">
        <f t="shared" si="9"/>
        <v>2703.1872340425534</v>
      </c>
      <c r="AD26" s="174">
        <v>7</v>
      </c>
      <c r="AE26" s="389"/>
      <c r="AF26" s="353">
        <f t="shared" si="10"/>
        <v>1.02</v>
      </c>
      <c r="AG26" s="354">
        <f t="shared" si="11"/>
        <v>0.01</v>
      </c>
      <c r="AH26" s="396"/>
      <c r="AI26" s="399">
        <v>7</v>
      </c>
      <c r="AJ26" s="400">
        <f>COUNTIFS('Данные из терминала'!C:C,AI26,'Данные из терминала'!B:B,"sell")</f>
        <v>19</v>
      </c>
      <c r="AK26" s="401">
        <f>COUNTIFS('Данные из терминала'!C:C,AI26,'Данные из терминала'!B:B,"buy")</f>
        <v>10</v>
      </c>
      <c r="AL26" s="402">
        <f>COUNTIFS('Данные из терминала'!C:C,AI26)</f>
        <v>29</v>
      </c>
      <c r="AM26" s="400">
        <f>SUMIFS('Данные из терминала'!E:E,'Данные из терминала'!C:C,AI26,'Данные из терминала'!B:B,"sell")</f>
        <v>2.6600000000000015</v>
      </c>
      <c r="AN26" s="401">
        <f>SUMIFS('Данные из терминала'!E:E,'Данные из терминала'!C:C,AI26,'Данные из терминала'!B:B,"buy")</f>
        <v>1.4000000000000004</v>
      </c>
      <c r="AO26" s="402">
        <f>SUMIFS('Данные из терминала'!E:E,'Данные из терминала'!C:C,AI26)</f>
        <v>4.0600000000000023</v>
      </c>
      <c r="AP26" s="400">
        <f>SUMIFS('Данные из терминала'!N:N,'Данные из терминала'!C:C,AI26,'Данные из терминала'!B:B,"sell")</f>
        <v>572.97999999999979</v>
      </c>
      <c r="AQ26" s="401">
        <f>SUMIFS('Данные из терминала'!N:N,'Данные из терминала'!C:C,AI26,'Данные из терминала'!B:B,"buy")</f>
        <v>301.2</v>
      </c>
      <c r="AR26" s="402">
        <f>SUMIFS('Данные из терминала'!N:N,'Данные из терминала'!C:C,AI26)</f>
        <v>874.17999999999984</v>
      </c>
      <c r="AS26" s="400">
        <f>ROUND(IF(AJ26&gt;0,AVERAGEIFS('Данные из терминала'!N:N,'Данные из терминала'!C:C,AI26,'Данные из терминала'!B:B,"sell"),0),2)</f>
        <v>30.16</v>
      </c>
      <c r="AT26" s="401">
        <f>ROUND(IF(AK26&gt;0,AVERAGEIFS('Данные из терминала'!N:N,'Данные из терминала'!C:C,AI26,'Данные из терминала'!B:B,"buy"),0),2)</f>
        <v>30.12</v>
      </c>
      <c r="AU26" s="402">
        <f>ROUND(IF(AL26&gt;0,AVERAGEIFS('Данные из терминала'!N:N,'Данные из терминала'!C:C,AI26),0),2)</f>
        <v>30.14</v>
      </c>
      <c r="AV26" s="403">
        <f t="shared" si="20"/>
        <v>8.3036488057110197E-2</v>
      </c>
      <c r="AW26" s="404">
        <f t="shared" si="21"/>
        <v>4.3650023042342841E-2</v>
      </c>
      <c r="AX26" s="405">
        <f t="shared" si="22"/>
        <v>0.12668651109945303</v>
      </c>
      <c r="AY26" s="400">
        <f>IF(AJ26&gt;0,VLOOKUP(AI26,Сводная!A:E,5,0),0)</f>
        <v>94.799999999999272</v>
      </c>
      <c r="AZ26" s="402">
        <f>IF(AK26&gt;0,VLOOKUP(AI26,Сводная!A:B,2,0),0)</f>
        <v>78.200000000000728</v>
      </c>
      <c r="BA26" s="400">
        <f>ROUND(IF(AJ26&gt;0,AVERAGEIFS('Данные из терминала'!L:L,'Данные из терминала'!C:C,AI26,'Данные из терминала'!B:B,"sell"),0),1)</f>
        <v>71.400000000000006</v>
      </c>
      <c r="BB26" s="401">
        <f>ROUND(IF(AK26&gt;0,AVERAGEIFS('Данные из терминала'!L:L,'Данные из терминала'!C:C,AI26,'Данные из терминала'!B:B,"buy"),0),1)</f>
        <v>68.3</v>
      </c>
      <c r="BC26" s="402">
        <f>ROUND(IF(AL26&gt;0,AVERAGEIFS('Данные из терминала'!L:L,'Данные из терминала'!C:C,AI26),0),1)</f>
        <v>70.400000000000006</v>
      </c>
      <c r="BD26" s="400">
        <f>IF(AJ26&gt;0,VLOOKUP(AI26,Сводная!A:F,6,0),0)</f>
        <v>60.700000000002547</v>
      </c>
      <c r="BE26" s="402">
        <f>IF(AK26&gt;0,VLOOKUP(AI26,Сводная!A:C,3,0),0)</f>
        <v>57.999999999998181</v>
      </c>
      <c r="BF26" s="400">
        <f>ROUND(IF(AJ26&gt;0,AVERAGEIFS('Данные из терминала'!M:M,'Данные из терминала'!C:C,AI26,'Данные из терминала'!B:B,"sell"),0),1)</f>
        <v>54.6</v>
      </c>
      <c r="BG26" s="401">
        <f>ROUND(IF(AK26&gt;0,AVERAGEIFS('Данные из терминала'!M:M,'Данные из терминала'!C:C,AI26,'Данные из терминала'!B:B,"buy"),0),1)</f>
        <v>53.4</v>
      </c>
      <c r="BH26" s="402">
        <f>ROUND(IF(AL26&gt;0,AVERAGEIFS('Данные из терминала'!M:M,'Данные из терминала'!C:C,AI26),0),1)</f>
        <v>54.2</v>
      </c>
      <c r="BI26" s="406">
        <f>IF(AJ26&gt;0,VLOOKUP(AI26,Сводная!A:G,7,0),0)</f>
        <v>11.02361111111111</v>
      </c>
      <c r="BJ26" s="407">
        <f>IF(AK26&gt;0,VLOOKUP(AI26,Сводная!A:D,4,0),0)</f>
        <v>4.6020833333333329</v>
      </c>
      <c r="BK26" s="406">
        <f>IF(AJ26&gt;0,AVERAGEIFS('Данные из терминала'!O:O,'Данные из терминала'!C:C,AI26,'Данные из терминала'!B:B,"sell"),0)</f>
        <v>3.9808845029233213</v>
      </c>
      <c r="BL26" s="408">
        <f>IF(AK26&gt;0,AVERAGEIFS('Данные из терминала'!O:O,'Данные из терминала'!C:C,AI26,'Данные из терминала'!B:B,"buy"),0)</f>
        <v>2.7783333333325571</v>
      </c>
      <c r="BM26" s="407">
        <f>IF(AL26&gt;0,AVERAGEIFS('Данные из терминала'!O:O,'Данные из терминала'!C:C,AI26),0)</f>
        <v>3.5662116858230579</v>
      </c>
      <c r="BO26" s="504">
        <v>2</v>
      </c>
    </row>
    <row r="27" spans="1:67" ht="15">
      <c r="A27" s="165">
        <v>8</v>
      </c>
      <c r="B27" s="107">
        <f t="shared" si="12"/>
        <v>3</v>
      </c>
      <c r="C27" s="112">
        <f t="shared" si="13"/>
        <v>35</v>
      </c>
      <c r="D27" s="76"/>
      <c r="E27" s="107">
        <f t="shared" si="14"/>
        <v>35</v>
      </c>
      <c r="F27" s="105">
        <f t="shared" si="27"/>
        <v>46</v>
      </c>
      <c r="G27" s="100">
        <f t="shared" si="15"/>
        <v>112</v>
      </c>
      <c r="H27" s="11"/>
      <c r="I27" s="7">
        <f t="shared" si="16"/>
        <v>1.76</v>
      </c>
      <c r="J27" s="110">
        <f t="shared" si="0"/>
        <v>8.5999999999999993E-2</v>
      </c>
      <c r="K27" s="8">
        <f t="shared" si="23"/>
        <v>0.221</v>
      </c>
      <c r="L27" s="157"/>
      <c r="M27" s="162">
        <f t="shared" si="1"/>
        <v>50.35</v>
      </c>
      <c r="N27" s="312">
        <f t="shared" si="2"/>
        <v>2.0140000000000002E-2</v>
      </c>
      <c r="O27" s="159">
        <f t="shared" si="3"/>
        <v>1.47</v>
      </c>
      <c r="P27" s="212">
        <f t="shared" si="17"/>
        <v>62.68</v>
      </c>
      <c r="Q27" s="225">
        <f t="shared" si="4"/>
        <v>2.5072000000000001E-2</v>
      </c>
      <c r="R27" s="119">
        <f t="shared" si="24"/>
        <v>43</v>
      </c>
      <c r="S27" s="120">
        <f t="shared" si="25"/>
        <v>0.38</v>
      </c>
      <c r="T27" s="126">
        <f t="shared" si="18"/>
        <v>78</v>
      </c>
      <c r="U27" s="127">
        <f t="shared" si="26"/>
        <v>0.7</v>
      </c>
      <c r="V27" s="386"/>
      <c r="W27" s="351">
        <f t="shared" si="5"/>
        <v>31.82</v>
      </c>
      <c r="X27" s="352">
        <f t="shared" si="19"/>
        <v>94.5</v>
      </c>
      <c r="Y27" s="355"/>
      <c r="Z27" s="356">
        <f t="shared" si="6"/>
        <v>2405.5</v>
      </c>
      <c r="AA27" s="357">
        <f t="shared" si="7"/>
        <v>0.04</v>
      </c>
      <c r="AB27" s="358">
        <f t="shared" si="8"/>
        <v>1655.8761904761907</v>
      </c>
      <c r="AC27" s="359">
        <f t="shared" si="9"/>
        <v>1767.8761904761907</v>
      </c>
      <c r="AD27" s="174">
        <v>8</v>
      </c>
      <c r="AE27" s="389"/>
      <c r="AF27" s="353">
        <f t="shared" si="10"/>
        <v>0.51</v>
      </c>
      <c r="AG27" s="354">
        <f t="shared" si="11"/>
        <v>0.01</v>
      </c>
      <c r="AH27" s="396"/>
      <c r="AI27" s="399">
        <v>8</v>
      </c>
      <c r="AJ27" s="400">
        <f>COUNTIFS('Данные из терминала'!C:C,AI27,'Данные из терминала'!B:B,"sell")</f>
        <v>8</v>
      </c>
      <c r="AK27" s="401">
        <f>COUNTIFS('Данные из терминала'!C:C,AI27,'Данные из терминала'!B:B,"buy")</f>
        <v>6</v>
      </c>
      <c r="AL27" s="402">
        <f>COUNTIFS('Данные из терминала'!C:C,AI27)</f>
        <v>14</v>
      </c>
      <c r="AM27" s="400">
        <f>SUMIFS('Данные из терминала'!E:E,'Данные из терминала'!C:C,AI27,'Данные из терминала'!B:B,"sell")</f>
        <v>1.84</v>
      </c>
      <c r="AN27" s="401">
        <f>SUMIFS('Данные из терминала'!E:E,'Данные из терминала'!C:C,AI27,'Данные из терминала'!B:B,"buy")</f>
        <v>1.3800000000000001</v>
      </c>
      <c r="AO27" s="402">
        <f>SUMIFS('Данные из терминала'!E:E,'Данные из терминала'!C:C,AI27)</f>
        <v>3.22</v>
      </c>
      <c r="AP27" s="400">
        <f>SUMIFS('Данные из терминала'!N:N,'Данные из терминала'!C:C,AI27,'Данные из терминала'!B:B,"sell")</f>
        <v>434.12000000000006</v>
      </c>
      <c r="AQ27" s="401">
        <f>SUMIFS('Данные из терминала'!N:N,'Данные из терминала'!C:C,AI27,'Данные из терминала'!B:B,"buy")</f>
        <v>324.85000000000002</v>
      </c>
      <c r="AR27" s="402">
        <f>SUMIFS('Данные из терминала'!N:N,'Данные из терминала'!C:C,AI27)</f>
        <v>758.97</v>
      </c>
      <c r="AS27" s="400">
        <f>ROUND(IF(AJ27&gt;0,AVERAGEIFS('Данные из терминала'!N:N,'Данные из терминала'!C:C,AI27,'Данные из терминала'!B:B,"sell"),0),2)</f>
        <v>54.27</v>
      </c>
      <c r="AT27" s="401">
        <f>ROUND(IF(AK27&gt;0,AVERAGEIFS('Данные из терминала'!N:N,'Данные из терминала'!C:C,AI27,'Данные из терминала'!B:B,"buy"),0),2)</f>
        <v>54.14</v>
      </c>
      <c r="AU27" s="402">
        <f>ROUND(IF(AL27&gt;0,AVERAGEIFS('Данные из терминала'!N:N,'Данные из терминала'!C:C,AI27),0),2)</f>
        <v>54.21</v>
      </c>
      <c r="AV27" s="403">
        <f t="shared" si="20"/>
        <v>6.2912841975902647E-2</v>
      </c>
      <c r="AW27" s="404">
        <f t="shared" si="21"/>
        <v>4.7077390389459073E-2</v>
      </c>
      <c r="AX27" s="405">
        <f t="shared" si="22"/>
        <v>0.10999023236536171</v>
      </c>
      <c r="AY27" s="400">
        <f>IF(AJ27&gt;0,VLOOKUP(AI27,Сводная!A:E,5,0),0)</f>
        <v>115.10000000000036</v>
      </c>
      <c r="AZ27" s="402">
        <f>IF(AK27&gt;0,VLOOKUP(AI27,Сводная!A:B,2,0),0)</f>
        <v>116.89999999999964</v>
      </c>
      <c r="BA27" s="400">
        <f>ROUND(IF(AJ27&gt;0,AVERAGEIFS('Данные из терминала'!L:L,'Данные из терминала'!C:C,AI27,'Данные из терминала'!B:B,"sell"),0),1)</f>
        <v>114.2</v>
      </c>
      <c r="BB27" s="401">
        <f>ROUND(IF(AK27&gt;0,AVERAGEIFS('Данные из терминала'!L:L,'Данные из терминала'!C:C,AI27,'Данные из терминала'!B:B,"buy"),0),1)</f>
        <v>114</v>
      </c>
      <c r="BC27" s="402">
        <f>ROUND(IF(AL27&gt;0,AVERAGEIFS('Данные из терминала'!L:L,'Данные из терминала'!C:C,AI27),0),1)</f>
        <v>114.1</v>
      </c>
      <c r="BD27" s="400">
        <f>IF(AJ27&gt;0,VLOOKUP(AI27,Сводная!A:F,6,0),0)</f>
        <v>77.5</v>
      </c>
      <c r="BE27" s="402">
        <f>IF(AK27&gt;0,VLOOKUP(AI27,Сводная!A:C,3,0),0)</f>
        <v>80.100000000000364</v>
      </c>
      <c r="BF27" s="400">
        <f>ROUND(IF(AJ27&gt;0,AVERAGEIFS('Данные из терминала'!M:M,'Данные из терминала'!C:C,AI27,'Данные из терминала'!B:B,"sell"),0),1)</f>
        <v>76.7</v>
      </c>
      <c r="BG27" s="401">
        <f>ROUND(IF(AK27&gt;0,AVERAGEIFS('Данные из терминала'!M:M,'Данные из терминала'!C:C,AI27,'Данные из терминала'!B:B,"buy"),0),1)</f>
        <v>78</v>
      </c>
      <c r="BH27" s="402">
        <f>ROUND(IF(AL27&gt;0,AVERAGEIFS('Данные из терминала'!M:M,'Данные из терминала'!C:C,AI27),0),1)</f>
        <v>77.3</v>
      </c>
      <c r="BI27" s="406">
        <f>IF(AJ27&gt;0,VLOOKUP(AI27,Сводная!A:G,7,0),0)</f>
        <v>5.583333333333333</v>
      </c>
      <c r="BJ27" s="407">
        <f>IF(AK27&gt;0,VLOOKUP(AI27,Сводная!A:D,4,0),0)</f>
        <v>8.1048611111111111</v>
      </c>
      <c r="BK27" s="406">
        <f>IF(AJ27&gt;0,AVERAGEIFS('Данные из терминала'!O:O,'Данные из терминала'!C:C,AI27,'Данные из терминала'!B:B,"sell"),0)</f>
        <v>3.9944444444445253</v>
      </c>
      <c r="BL27" s="408">
        <f>IF(AK27&gt;0,AVERAGEIFS('Данные из терминала'!O:O,'Данные из терминала'!C:C,AI27,'Данные из терминала'!B:B,"buy"),0)</f>
        <v>5.3645833333345463</v>
      </c>
      <c r="BM27" s="407">
        <f>IF(AL27&gt;0,AVERAGEIFS('Данные из терминала'!O:O,'Данные из терминала'!C:C,AI27),0)</f>
        <v>4.5816468253973914</v>
      </c>
      <c r="BO27" s="504"/>
    </row>
    <row r="28" spans="1:67" ht="17.25" customHeight="1">
      <c r="A28" s="165">
        <v>9</v>
      </c>
      <c r="B28" s="107">
        <f t="shared" si="12"/>
        <v>-1</v>
      </c>
      <c r="C28" s="112">
        <f t="shared" si="13"/>
        <v>34</v>
      </c>
      <c r="D28" s="76"/>
      <c r="E28" s="107">
        <f t="shared" si="14"/>
        <v>0</v>
      </c>
      <c r="F28" s="105">
        <f t="shared" si="27"/>
        <v>46</v>
      </c>
      <c r="G28" s="100">
        <f t="shared" si="15"/>
        <v>158</v>
      </c>
      <c r="H28" s="11"/>
      <c r="I28" s="7">
        <f t="shared" si="16"/>
        <v>1.82</v>
      </c>
      <c r="J28" s="110">
        <f t="shared" si="0"/>
        <v>0.157</v>
      </c>
      <c r="K28" s="8">
        <f t="shared" si="23"/>
        <v>0.378</v>
      </c>
      <c r="L28" s="157"/>
      <c r="M28" s="162">
        <f t="shared" si="1"/>
        <v>84.81</v>
      </c>
      <c r="N28" s="312">
        <f t="shared" si="2"/>
        <v>3.3924000000000003E-2</v>
      </c>
      <c r="O28" s="159">
        <f t="shared" si="3"/>
        <v>2.5499999999999998</v>
      </c>
      <c r="P28" s="212">
        <f t="shared" si="17"/>
        <v>131.27000000000001</v>
      </c>
      <c r="Q28" s="225">
        <f t="shared" si="4"/>
        <v>5.2508000000000006E-2</v>
      </c>
      <c r="R28" s="119">
        <f t="shared" si="24"/>
        <v>51</v>
      </c>
      <c r="S28" s="120">
        <f t="shared" si="25"/>
        <v>0.32</v>
      </c>
      <c r="T28" s="126">
        <f t="shared" si="18"/>
        <v>85</v>
      </c>
      <c r="U28" s="127">
        <f t="shared" si="26"/>
        <v>0.54</v>
      </c>
      <c r="V28" s="386"/>
      <c r="W28" s="351">
        <f t="shared" si="5"/>
        <v>54.43</v>
      </c>
      <c r="X28" s="352">
        <f t="shared" si="19"/>
        <v>185.7</v>
      </c>
      <c r="Y28" s="355"/>
      <c r="Z28" s="356">
        <f t="shared" si="6"/>
        <v>2314.3000000000002</v>
      </c>
      <c r="AA28" s="357">
        <f t="shared" si="7"/>
        <v>7.0000000000000007E-2</v>
      </c>
      <c r="AB28" s="358">
        <f t="shared" si="8"/>
        <v>926.77921568627448</v>
      </c>
      <c r="AC28" s="359">
        <f t="shared" si="9"/>
        <v>1084.7792156862745</v>
      </c>
      <c r="AD28" s="174">
        <v>9</v>
      </c>
      <c r="AE28" s="389"/>
      <c r="AF28" s="353">
        <f t="shared" si="10"/>
        <v>0.41</v>
      </c>
      <c r="AG28" s="354">
        <f t="shared" si="11"/>
        <v>0.02</v>
      </c>
      <c r="AH28" s="396"/>
      <c r="AI28" s="399">
        <v>9</v>
      </c>
      <c r="AJ28" s="400">
        <f>COUNTIFS('Данные из терминала'!C:C,AI28,'Данные из терминала'!B:B,"sell")</f>
        <v>0</v>
      </c>
      <c r="AK28" s="401">
        <f>COUNTIFS('Данные из терминала'!C:C,AI28,'Данные из терминала'!B:B,"buy")</f>
        <v>3</v>
      </c>
      <c r="AL28" s="402">
        <f>COUNTIFS('Данные из терминала'!C:C,AI28)</f>
        <v>3</v>
      </c>
      <c r="AM28" s="400">
        <f>SUMIFS('Данные из терминала'!E:E,'Данные из терминала'!C:C,AI28,'Данные из терминала'!B:B,"sell")</f>
        <v>0</v>
      </c>
      <c r="AN28" s="401">
        <f>SUMIFS('Данные из терминала'!E:E,'Данные из терминала'!C:C,AI28,'Данные из терминала'!B:B,"buy")</f>
        <v>1.17</v>
      </c>
      <c r="AO28" s="402">
        <f>SUMIFS('Данные из терминала'!E:E,'Данные из терминала'!C:C,AI28)</f>
        <v>1.17</v>
      </c>
      <c r="AP28" s="400">
        <f>SUMIFS('Данные из терминала'!N:N,'Данные из терминала'!C:C,AI28,'Данные из терминала'!B:B,"sell")</f>
        <v>0</v>
      </c>
      <c r="AQ28" s="401">
        <f>SUMIFS('Данные из терминала'!N:N,'Данные из терминала'!C:C,AI28,'Данные из терминала'!B:B,"buy")</f>
        <v>36.800000000000011</v>
      </c>
      <c r="AR28" s="402">
        <f>SUMIFS('Данные из терминала'!N:N,'Данные из терминала'!C:C,AI28)</f>
        <v>36.800000000000011</v>
      </c>
      <c r="AS28" s="400">
        <f>ROUND(IF(AJ28&gt;0,AVERAGEIFS('Данные из терминала'!N:N,'Данные из терминала'!C:C,AI28,'Данные из терминала'!B:B,"sell"),0),2)</f>
        <v>0</v>
      </c>
      <c r="AT28" s="401">
        <f>ROUND(IF(AK28&gt;0,AVERAGEIFS('Данные из терминала'!N:N,'Данные из терминала'!C:C,AI28,'Данные из терминала'!B:B,"buy"),0),2)</f>
        <v>12.27</v>
      </c>
      <c r="AU28" s="402">
        <f>ROUND(IF(AL28&gt;0,AVERAGEIFS('Данные из терминала'!N:N,'Данные из терминала'!C:C,AI28),0),2)</f>
        <v>12.27</v>
      </c>
      <c r="AV28" s="403">
        <f t="shared" si="20"/>
        <v>0</v>
      </c>
      <c r="AW28" s="404">
        <f t="shared" si="21"/>
        <v>5.3330705443499901E-3</v>
      </c>
      <c r="AX28" s="405">
        <f t="shared" si="22"/>
        <v>5.3330705443499901E-3</v>
      </c>
      <c r="AY28" s="400">
        <f>IF(AJ28&gt;0,VLOOKUP(AI28,Сводная!A:E,5,0),0)</f>
        <v>0</v>
      </c>
      <c r="AZ28" s="402">
        <f>IF(AK28&gt;0,VLOOKUP(AI28,Сводная!A:B,2,0),0)</f>
        <v>319.00000000000182</v>
      </c>
      <c r="BA28" s="400">
        <f>ROUND(IF(AJ28&gt;0,AVERAGEIFS('Данные из терминала'!L:L,'Данные из терминала'!C:C,AI28,'Данные из терминала'!B:B,"sell"),0),1)</f>
        <v>0</v>
      </c>
      <c r="BB28" s="401">
        <f>ROUND(IF(AK28&gt;0,AVERAGEIFS('Данные из терминала'!L:L,'Данные из терминала'!C:C,AI28,'Данные из терминала'!B:B,"buy"),0),1)</f>
        <v>212.5</v>
      </c>
      <c r="BC28" s="402">
        <f>ROUND(IF(AL28&gt;0,AVERAGEIFS('Данные из терминала'!L:L,'Данные из терминала'!C:C,AI28),0),1)</f>
        <v>212.5</v>
      </c>
      <c r="BD28" s="400">
        <f>IF(AJ28&gt;0,VLOOKUP(AI28,Сводная!A:F,6,0),0)</f>
        <v>0</v>
      </c>
      <c r="BE28" s="402">
        <f>IF(AK28&gt;0,VLOOKUP(AI28,Сводная!A:C,3,0),0)</f>
        <v>121.50000000000182</v>
      </c>
      <c r="BF28" s="400">
        <f>ROUND(IF(AJ28&gt;0,AVERAGEIFS('Данные из терминала'!M:M,'Данные из терминала'!C:C,AI28,'Данные из терминала'!B:B,"sell"),0),1)</f>
        <v>0</v>
      </c>
      <c r="BG28" s="401">
        <f>ROUND(IF(AK28&gt;0,AVERAGEIFS('Данные из терминала'!M:M,'Данные из терминала'!C:C,AI28,'Данные из терминала'!B:B,"buy"),0),1)</f>
        <v>71.2</v>
      </c>
      <c r="BH28" s="402">
        <f>ROUND(IF(AL28&gt;0,AVERAGEIFS('Данные из терминала'!M:M,'Данные из терминала'!C:C,AI28),0),1)</f>
        <v>71.2</v>
      </c>
      <c r="BI28" s="406">
        <f>IF(AJ28&gt;0,VLOOKUP(AI28,Сводная!A:G,7,0),0)</f>
        <v>0</v>
      </c>
      <c r="BJ28" s="407">
        <f>IF(AK28&gt;0,VLOOKUP(AI28,Сводная!A:D,4,0),0)</f>
        <v>19.809722222222224</v>
      </c>
      <c r="BK28" s="406">
        <f>IF(AJ28&gt;0,AVERAGEIFS('Данные из терминала'!O:O,'Данные из терминала'!C:C,AI28,'Данные из терминала'!B:B,"sell"),0)</f>
        <v>0</v>
      </c>
      <c r="BL28" s="408">
        <f>IF(AK28&gt;0,AVERAGEIFS('Данные из терминала'!O:O,'Данные из терминала'!C:C,AI28,'Данные из терминала'!B:B,"buy"),0)</f>
        <v>9.4578703703688607</v>
      </c>
      <c r="BM28" s="407">
        <f>IF(AL28&gt;0,AVERAGEIFS('Данные из терминала'!O:O,'Данные из терминала'!C:C,AI28),0)</f>
        <v>9.4578703703688607</v>
      </c>
      <c r="BO28" s="181"/>
    </row>
    <row r="29" spans="1:67" ht="15">
      <c r="A29" s="165">
        <v>10</v>
      </c>
      <c r="B29" s="108">
        <f t="shared" si="12"/>
        <v>-1</v>
      </c>
      <c r="C29" s="102">
        <f t="shared" si="13"/>
        <v>33</v>
      </c>
      <c r="D29" s="9"/>
      <c r="E29" s="108">
        <f t="shared" si="14"/>
        <v>0</v>
      </c>
      <c r="F29" s="101">
        <f t="shared" si="27"/>
        <v>46</v>
      </c>
      <c r="G29" s="102">
        <f t="shared" si="15"/>
        <v>204</v>
      </c>
      <c r="H29" s="9"/>
      <c r="I29" s="13">
        <f t="shared" si="16"/>
        <v>1.88</v>
      </c>
      <c r="J29" s="14">
        <f t="shared" si="0"/>
        <v>0.29499999999999998</v>
      </c>
      <c r="K29" s="15">
        <f t="shared" si="23"/>
        <v>0.67300000000000004</v>
      </c>
      <c r="L29" s="157"/>
      <c r="M29" s="163">
        <f t="shared" si="1"/>
        <v>144.81</v>
      </c>
      <c r="N29" s="313">
        <f t="shared" si="2"/>
        <v>5.7924000000000003E-2</v>
      </c>
      <c r="O29" s="160">
        <f t="shared" si="3"/>
        <v>4.49</v>
      </c>
      <c r="P29" s="213">
        <f t="shared" si="17"/>
        <v>249.86</v>
      </c>
      <c r="Q29" s="224">
        <f t="shared" si="4"/>
        <v>9.9944000000000005E-2</v>
      </c>
      <c r="R29" s="121">
        <f t="shared" si="24"/>
        <v>56</v>
      </c>
      <c r="S29" s="122">
        <f t="shared" si="25"/>
        <v>0.27</v>
      </c>
      <c r="T29" s="132">
        <f t="shared" si="18"/>
        <v>89</v>
      </c>
      <c r="U29" s="122">
        <f t="shared" si="26"/>
        <v>0.44</v>
      </c>
      <c r="V29" s="386"/>
      <c r="W29" s="360">
        <f t="shared" si="5"/>
        <v>96.91</v>
      </c>
      <c r="X29" s="361">
        <f t="shared" si="19"/>
        <v>346.77</v>
      </c>
      <c r="Y29" s="355"/>
      <c r="Z29" s="364">
        <f t="shared" si="6"/>
        <v>2153.23</v>
      </c>
      <c r="AA29" s="365">
        <f t="shared" si="7"/>
        <v>0.14000000000000001</v>
      </c>
      <c r="AB29" s="366">
        <f t="shared" si="8"/>
        <v>498.98641425389752</v>
      </c>
      <c r="AC29" s="367">
        <f t="shared" si="9"/>
        <v>702.98641425389746</v>
      </c>
      <c r="AD29" s="174">
        <v>10</v>
      </c>
      <c r="AE29" s="389"/>
      <c r="AF29" s="362">
        <f t="shared" si="10"/>
        <v>0.39</v>
      </c>
      <c r="AG29" s="363">
        <f t="shared" si="11"/>
        <v>0.04</v>
      </c>
      <c r="AH29" s="396"/>
      <c r="AI29" s="174">
        <v>10</v>
      </c>
      <c r="AJ29" s="410">
        <f>COUNTIFS('Данные из терминала'!C:C,AI29,'Данные из терминала'!B:B,"sell")</f>
        <v>0</v>
      </c>
      <c r="AK29" s="410">
        <f>COUNTIFS('Данные из терминала'!C:C,AI29,'Данные из терминала'!B:B,"buy")</f>
        <v>4</v>
      </c>
      <c r="AL29" s="411">
        <f>COUNTIFS('Данные из терминала'!C:C,AI29)</f>
        <v>4</v>
      </c>
      <c r="AM29" s="410">
        <f>SUMIFS('Данные из терминала'!E:E,'Данные из терминала'!C:C,AI29,'Данные из терминала'!B:B,"sell")</f>
        <v>0</v>
      </c>
      <c r="AN29" s="410">
        <f>SUMIFS('Данные из терминала'!E:E,'Данные из терминала'!C:C,AI29,'Данные из терминала'!B:B,"buy")</f>
        <v>2.76</v>
      </c>
      <c r="AO29" s="411">
        <f>SUMIFS('Данные из терминала'!E:E,'Данные из терминала'!C:C,AI29)</f>
        <v>2.76</v>
      </c>
      <c r="AP29" s="410">
        <f>SUMIFS('Данные из терминала'!N:N,'Данные из терминала'!C:C,AI29,'Данные из терминала'!B:B,"sell")</f>
        <v>0</v>
      </c>
      <c r="AQ29" s="410">
        <f>SUMIFS('Данные из терминала'!N:N,'Данные из терминала'!C:C,AI29,'Данные из терминала'!B:B,"buy")</f>
        <v>604.84</v>
      </c>
      <c r="AR29" s="411">
        <f>SUMIFS('Данные из терминала'!N:N,'Данные из терминала'!C:C,AI29)</f>
        <v>604.84</v>
      </c>
      <c r="AS29" s="410">
        <f>ROUND(IF(AJ29&gt;0,AVERAGEIFS('Данные из терминала'!N:N,'Данные из терминала'!C:C,AI29,'Данные из терминала'!B:B,"sell"),0),2)</f>
        <v>0</v>
      </c>
      <c r="AT29" s="410">
        <f>ROUND(IF(AK29&gt;0,AVERAGEIFS('Данные из терминала'!N:N,'Данные из терминала'!C:C,AI29,'Данные из терминала'!B:B,"buy"),0),2)</f>
        <v>151.21</v>
      </c>
      <c r="AU29" s="411">
        <f>ROUND(IF(AL29&gt;0,AVERAGEIFS('Данные из терминала'!N:N,'Данные из терминала'!C:C,AI29),0),2)</f>
        <v>151.21</v>
      </c>
      <c r="AV29" s="412">
        <f t="shared" si="20"/>
        <v>0</v>
      </c>
      <c r="AW29" s="412">
        <f t="shared" si="21"/>
        <v>8.7653651849039324E-2</v>
      </c>
      <c r="AX29" s="412">
        <f t="shared" si="22"/>
        <v>8.7653651849039324E-2</v>
      </c>
      <c r="AY29" s="409">
        <f>IF(AJ29&gt;0,VLOOKUP(AI29,Сводная!A:E,5,0),0)</f>
        <v>0</v>
      </c>
      <c r="AZ29" s="411">
        <f>IF(AK29&gt;0,VLOOKUP(AI29,Сводная!A:B,2,0),0)</f>
        <v>226.60000000000036</v>
      </c>
      <c r="BA29" s="410">
        <f>ROUND(IF(AJ29&gt;0,AVERAGEIFS('Данные из терминала'!L:L,'Данные из терминала'!C:C,AI29,'Данные из терминала'!B:B,"sell"),0),1)</f>
        <v>0</v>
      </c>
      <c r="BB29" s="410">
        <f>ROUND(IF(AK29&gt;0,AVERAGEIFS('Данные из терминала'!L:L,'Данные из терминала'!C:C,AI29,'Данные из терминала'!B:B,"buy"),0),1)</f>
        <v>211.7</v>
      </c>
      <c r="BC29" s="410">
        <f>ROUND(IF(AL29&gt;0,AVERAGEIFS('Данные из терминала'!L:L,'Данные из терминала'!C:C,AI29),0),1)</f>
        <v>211.7</v>
      </c>
      <c r="BD29" s="409">
        <f>IF(AJ29&gt;0,VLOOKUP(AI29,Сводная!A:F,6,0),0)</f>
        <v>0</v>
      </c>
      <c r="BE29" s="411">
        <f>IF(AK29&gt;0,VLOOKUP(AI29,Сводная!A:C,3,0),0)</f>
        <v>102.20000000000255</v>
      </c>
      <c r="BF29" s="410">
        <f>ROUND(IF(AJ29&gt;0,AVERAGEIFS('Данные из терминала'!M:M,'Данные из терминала'!C:C,AI29,'Данные из терминала'!B:B,"sell"),0),1)</f>
        <v>0</v>
      </c>
      <c r="BG29" s="410">
        <f>ROUND(IF(AK29&gt;0,AVERAGEIFS('Данные из терминала'!M:M,'Данные из терминала'!C:C,AI29,'Данные из терминала'!B:B,"buy"),0),1)</f>
        <v>94.9</v>
      </c>
      <c r="BH29" s="410">
        <f>ROUND(IF(AL29&gt;0,AVERAGEIFS('Данные из терминала'!M:M,'Данные из терминала'!C:C,AI29),0),1)</f>
        <v>94.9</v>
      </c>
      <c r="BI29" s="413">
        <f>IF(AJ29&gt;0,VLOOKUP(AI29,Сводная!A:G,7,0),0)</f>
        <v>0</v>
      </c>
      <c r="BJ29" s="414">
        <f>IF(AK29&gt;0,VLOOKUP(AI29,Сводная!A:D,4,0),0)</f>
        <v>12.713888888888889</v>
      </c>
      <c r="BK29" s="415">
        <f>IF(AJ29&gt;0,AVERAGEIFS('Данные из терминала'!O:O,'Данные из терминала'!C:C,AI29,'Данные из терминала'!B:B,"sell"),0)</f>
        <v>0</v>
      </c>
      <c r="BL29" s="415">
        <f>IF(AK29&gt;0,AVERAGEIFS('Данные из терминала'!O:O,'Данные из терминала'!C:C,AI29,'Данные из терминала'!B:B,"buy"),0)</f>
        <v>12.098437499998909</v>
      </c>
      <c r="BM29" s="414">
        <f>IF(AL29&gt;0,AVERAGEIFS('Данные из терминала'!O:O,'Данные из терминала'!C:C,AI29),0)</f>
        <v>12.098437499998909</v>
      </c>
    </row>
    <row r="30" spans="1:67" ht="15">
      <c r="A30" s="165">
        <v>11</v>
      </c>
      <c r="B30" s="107">
        <f t="shared" si="12"/>
        <v>-1</v>
      </c>
      <c r="C30" s="112">
        <f t="shared" si="13"/>
        <v>32</v>
      </c>
      <c r="D30" s="76"/>
      <c r="E30" s="107">
        <f t="shared" si="14"/>
        <v>0</v>
      </c>
      <c r="F30" s="105">
        <f t="shared" si="27"/>
        <v>46</v>
      </c>
      <c r="G30" s="100">
        <f t="shared" si="15"/>
        <v>250</v>
      </c>
      <c r="H30" s="11"/>
      <c r="I30" s="7">
        <f t="shared" si="16"/>
        <v>1.94</v>
      </c>
      <c r="J30" s="110">
        <f t="shared" si="0"/>
        <v>0.57199999999999995</v>
      </c>
      <c r="K30" s="8">
        <f t="shared" si="23"/>
        <v>1.2450000000000001</v>
      </c>
      <c r="L30" s="157"/>
      <c r="M30" s="162">
        <f t="shared" si="1"/>
        <v>261.94</v>
      </c>
      <c r="N30" s="312">
        <f t="shared" si="2"/>
        <v>0.10477599999999999</v>
      </c>
      <c r="O30" s="159">
        <f t="shared" si="3"/>
        <v>8.3800000000000008</v>
      </c>
      <c r="P30" s="212">
        <f t="shared" si="17"/>
        <v>459.21</v>
      </c>
      <c r="Q30" s="225">
        <f t="shared" si="4"/>
        <v>0.18368399999999999</v>
      </c>
      <c r="R30" s="119">
        <f t="shared" si="24"/>
        <v>55</v>
      </c>
      <c r="S30" s="120">
        <f t="shared" si="25"/>
        <v>0.22</v>
      </c>
      <c r="T30" s="126">
        <f t="shared" si="18"/>
        <v>87</v>
      </c>
      <c r="U30" s="127">
        <f t="shared" si="26"/>
        <v>0.35</v>
      </c>
      <c r="V30" s="386"/>
      <c r="W30" s="351">
        <f t="shared" si="5"/>
        <v>179.28</v>
      </c>
      <c r="X30" s="352">
        <f t="shared" si="19"/>
        <v>638.49</v>
      </c>
      <c r="Y30" s="355"/>
      <c r="Z30" s="356">
        <f t="shared" si="6"/>
        <v>1861.51</v>
      </c>
      <c r="AA30" s="357">
        <f t="shared" si="7"/>
        <v>0.26</v>
      </c>
      <c r="AB30" s="358">
        <f t="shared" si="8"/>
        <v>241.39164677804291</v>
      </c>
      <c r="AC30" s="359">
        <f t="shared" si="9"/>
        <v>491.39164677804291</v>
      </c>
      <c r="AD30" s="174">
        <v>11</v>
      </c>
      <c r="AE30" s="389"/>
      <c r="AF30" s="353">
        <f t="shared" si="10"/>
        <v>0.39</v>
      </c>
      <c r="AG30" s="354">
        <f t="shared" si="11"/>
        <v>7.0000000000000007E-2</v>
      </c>
      <c r="AH30" s="396"/>
      <c r="AI30" s="399">
        <v>11</v>
      </c>
      <c r="AJ30" s="400">
        <f>COUNTIFS('Данные из терминала'!C:C,AI30,'Данные из терминала'!B:B,"sell")</f>
        <v>3</v>
      </c>
      <c r="AK30" s="401">
        <f>COUNTIFS('Данные из терминала'!C:C,AI30,'Данные из терминала'!B:B,"buy")</f>
        <v>4</v>
      </c>
      <c r="AL30" s="402">
        <f>COUNTIFS('Данные из терминала'!C:C,AI30)</f>
        <v>7</v>
      </c>
      <c r="AM30" s="400">
        <f>SUMIFS('Данные из терминала'!E:E,'Данные из терминала'!C:C,AI30,'Данные из терминала'!B:B,"sell")</f>
        <v>3.7799999999999994</v>
      </c>
      <c r="AN30" s="401">
        <f>SUMIFS('Данные из терминала'!E:E,'Данные из терминала'!C:C,AI30,'Данные из терминала'!B:B,"buy")</f>
        <v>5.0399999999999991</v>
      </c>
      <c r="AO30" s="402">
        <f>SUMIFS('Данные из терминала'!E:E,'Данные из терминала'!C:C,AI30)</f>
        <v>8.8199999999999985</v>
      </c>
      <c r="AP30" s="400">
        <f>SUMIFS('Данные из терминала'!N:N,'Данные из терминала'!C:C,AI30,'Данные из терминала'!B:B,"sell")</f>
        <v>807.76</v>
      </c>
      <c r="AQ30" s="401">
        <f>SUMIFS('Данные из терминала'!N:N,'Данные из терминала'!C:C,AI30,'Данные из терминала'!B:B,"buy")</f>
        <v>1082.3800000000001</v>
      </c>
      <c r="AR30" s="402">
        <f>SUMIFS('Данные из терминала'!N:N,'Данные из терминала'!C:C,AI30)</f>
        <v>1890.1399999999999</v>
      </c>
      <c r="AS30" s="400">
        <f>ROUND(IF(AJ30&gt;0,AVERAGEIFS('Данные из терминала'!N:N,'Данные из терминала'!C:C,AI30,'Данные из терминала'!B:B,"sell"),0),2)</f>
        <v>269.25</v>
      </c>
      <c r="AT30" s="401">
        <f>ROUND(IF(AK30&gt;0,AVERAGEIFS('Данные из терминала'!N:N,'Данные из терминала'!C:C,AI30,'Данные из терминала'!B:B,"buy"),0),2)</f>
        <v>270.60000000000002</v>
      </c>
      <c r="AU30" s="402">
        <f>ROUND(IF(AL30&gt;0,AVERAGEIFS('Данные из терминала'!N:N,'Данные из терминала'!C:C,AI30),0),2)</f>
        <v>270.02</v>
      </c>
      <c r="AV30" s="403">
        <f t="shared" si="20"/>
        <v>0.11706089844848225</v>
      </c>
      <c r="AW30" s="404">
        <f t="shared" si="21"/>
        <v>0.15685893738569406</v>
      </c>
      <c r="AX30" s="405">
        <f t="shared" si="22"/>
        <v>0.27391983583417628</v>
      </c>
      <c r="AY30" s="400">
        <f>IF(AJ30&gt;0,VLOOKUP(AI30,Сводная!A:E,5,0),0)</f>
        <v>271.10000000000036</v>
      </c>
      <c r="AZ30" s="402">
        <f>IF(AK30&gt;0,VLOOKUP(AI30,Сводная!A:B,2,0),0)</f>
        <v>285.19999999999891</v>
      </c>
      <c r="BA30" s="400">
        <f>ROUND(IF(AJ30&gt;0,AVERAGEIFS('Данные из терминала'!L:L,'Данные из терминала'!C:C,AI30,'Данные из терминала'!B:B,"sell"),0),1)</f>
        <v>258.5</v>
      </c>
      <c r="BB30" s="401">
        <f>ROUND(IF(AK30&gt;0,AVERAGEIFS('Данные из терминала'!L:L,'Данные из терминала'!C:C,AI30,'Данные из терминала'!B:B,"buy"),0),1)</f>
        <v>264.39999999999998</v>
      </c>
      <c r="BC30" s="402">
        <f>ROUND(IF(AL30&gt;0,AVERAGEIFS('Данные из терминала'!L:L,'Данные из терминала'!C:C,AI30),0),1)</f>
        <v>261.89999999999998</v>
      </c>
      <c r="BD30" s="400">
        <f>IF(AJ30&gt;0,VLOOKUP(AI30,Сводная!A:F,6,0),0)</f>
        <v>92.899999999997817</v>
      </c>
      <c r="BE30" s="402">
        <f>IF(AK30&gt;0,VLOOKUP(AI30,Сводная!A:C,3,0),0)</f>
        <v>92.600000000000364</v>
      </c>
      <c r="BF30" s="400">
        <f>ROUND(IF(AJ30&gt;0,AVERAGEIFS('Данные из терминала'!M:M,'Данные из терминала'!C:C,AI30,'Данные из терминала'!B:B,"sell"),0),1)</f>
        <v>91.7</v>
      </c>
      <c r="BG30" s="401">
        <f>ROUND(IF(AK30&gt;0,AVERAGEIFS('Данные из терминала'!M:M,'Данные из терминала'!C:C,AI30,'Данные из терминала'!B:B,"buy"),0),1)</f>
        <v>91.3</v>
      </c>
      <c r="BH30" s="402">
        <f>ROUND(IF(AL30&gt;0,AVERAGEIFS('Данные из терминала'!M:M,'Данные из терминала'!C:C,AI30),0),1)</f>
        <v>91.5</v>
      </c>
      <c r="BI30" s="406">
        <f>IF(AJ30&gt;0,VLOOKUP(AI30,Сводная!A:G,7,0),0)</f>
        <v>19.011111111111113</v>
      </c>
      <c r="BJ30" s="407">
        <f>IF(AK30&gt;0,VLOOKUP(AI30,Сводная!A:D,4,0),0)</f>
        <v>17.40486111111111</v>
      </c>
      <c r="BK30" s="406">
        <f>IF(AJ30&gt;0,AVERAGEIFS('Данные из терминала'!O:O,'Данные из терминала'!C:C,AI30,'Данные из терминала'!B:B,"sell"),0)</f>
        <v>15.947916666666666</v>
      </c>
      <c r="BL30" s="408">
        <f>IF(AK30&gt;0,AVERAGEIFS('Данные из терминала'!O:O,'Данные из терминала'!C:C,AI30,'Данные из терминала'!B:B,"buy"),0)</f>
        <v>13.214930555555839</v>
      </c>
      <c r="BM30" s="407">
        <f>IF(AL30&gt;0,AVERAGEIFS('Данные из терминала'!O:O,'Данные из терминала'!C:C,AI30),0)</f>
        <v>14.386210317460479</v>
      </c>
    </row>
    <row r="31" spans="1:67" ht="15">
      <c r="A31" s="165">
        <v>12</v>
      </c>
      <c r="B31" s="107">
        <f t="shared" si="12"/>
        <v>-1</v>
      </c>
      <c r="C31" s="112">
        <f t="shared" si="13"/>
        <v>31</v>
      </c>
      <c r="D31" s="76"/>
      <c r="E31" s="107">
        <f t="shared" si="14"/>
        <v>0</v>
      </c>
      <c r="F31" s="105">
        <f t="shared" si="27"/>
        <v>46</v>
      </c>
      <c r="G31" s="100">
        <f t="shared" si="15"/>
        <v>296</v>
      </c>
      <c r="H31" s="11"/>
      <c r="I31" s="7">
        <f t="shared" si="16"/>
        <v>2</v>
      </c>
      <c r="J31" s="110">
        <f t="shared" si="0"/>
        <v>1.1439999999999999</v>
      </c>
      <c r="K31" s="8">
        <f t="shared" si="23"/>
        <v>2.3890000000000002</v>
      </c>
      <c r="L31" s="157"/>
      <c r="M31" s="162">
        <f t="shared" si="1"/>
        <v>484.37</v>
      </c>
      <c r="N31" s="312">
        <f t="shared" si="2"/>
        <v>0.193748</v>
      </c>
      <c r="O31" s="159">
        <f t="shared" si="3"/>
        <v>16.010000000000002</v>
      </c>
      <c r="P31" s="212">
        <f t="shared" si="17"/>
        <v>850.18</v>
      </c>
      <c r="Q31" s="225">
        <f t="shared" si="4"/>
        <v>0.34007199999999999</v>
      </c>
      <c r="R31" s="119">
        <f t="shared" si="24"/>
        <v>53</v>
      </c>
      <c r="S31" s="120">
        <f t="shared" si="25"/>
        <v>0.18</v>
      </c>
      <c r="T31" s="126">
        <f t="shared" si="18"/>
        <v>84</v>
      </c>
      <c r="U31" s="127">
        <f t="shared" si="26"/>
        <v>0.28000000000000003</v>
      </c>
      <c r="V31" s="386"/>
      <c r="W31" s="351">
        <f t="shared" si="5"/>
        <v>344.02</v>
      </c>
      <c r="X31" s="352">
        <f t="shared" si="19"/>
        <v>1194.2</v>
      </c>
      <c r="Y31" s="355"/>
      <c r="Z31" s="356">
        <f t="shared" si="6"/>
        <v>1305.8</v>
      </c>
      <c r="AA31" s="357">
        <f t="shared" si="7"/>
        <v>0.48</v>
      </c>
      <c r="AB31" s="358">
        <f t="shared" si="8"/>
        <v>100.90056214865709</v>
      </c>
      <c r="AC31" s="359">
        <f t="shared" si="9"/>
        <v>396.90056214865706</v>
      </c>
      <c r="AD31" s="174">
        <v>12</v>
      </c>
      <c r="AE31" s="389"/>
      <c r="AF31" s="353">
        <f t="shared" si="10"/>
        <v>0.4</v>
      </c>
      <c r="AG31" s="354">
        <f t="shared" si="11"/>
        <v>0.14000000000000001</v>
      </c>
      <c r="AH31" s="396"/>
      <c r="AI31" s="399">
        <v>12</v>
      </c>
      <c r="AJ31" s="400">
        <f>COUNTIFS('Данные из терминала'!C:C,AI31,'Данные из терминала'!B:B,"sell")</f>
        <v>2</v>
      </c>
      <c r="AK31" s="401">
        <f>COUNTIFS('Данные из терминала'!C:C,AI31,'Данные из терминала'!B:B,"buy")</f>
        <v>1</v>
      </c>
      <c r="AL31" s="402">
        <f>COUNTIFS('Данные из терминала'!C:C,AI31)</f>
        <v>3</v>
      </c>
      <c r="AM31" s="400">
        <f>SUMIFS('Данные из терминала'!E:E,'Данные из терминала'!C:C,AI31,'Данные из терминала'!B:B,"sell")</f>
        <v>4.8199999999999994</v>
      </c>
      <c r="AN31" s="401">
        <f>SUMIFS('Данные из терминала'!E:E,'Данные из терминала'!C:C,AI31,'Данные из терминала'!B:B,"buy")</f>
        <v>2.4099999999999997</v>
      </c>
      <c r="AO31" s="402">
        <f>SUMIFS('Данные из терминала'!E:E,'Данные из терминала'!C:C,AI31)</f>
        <v>7.2299999999999986</v>
      </c>
      <c r="AP31" s="400">
        <f>SUMIFS('Данные из терминала'!N:N,'Данные из терминала'!C:C,AI31,'Данные из терминала'!B:B,"sell")</f>
        <v>1006.6699999999998</v>
      </c>
      <c r="AQ31" s="401">
        <f>SUMIFS('Данные из терминала'!N:N,'Данные из терминала'!C:C,AI31,'Данные из терминала'!B:B,"buy")</f>
        <v>502.42</v>
      </c>
      <c r="AR31" s="402">
        <f>SUMIFS('Данные из терминала'!N:N,'Данные из терминала'!C:C,AI31)</f>
        <v>1509.09</v>
      </c>
      <c r="AS31" s="400">
        <f>ROUND(IF(AJ31&gt;0,AVERAGEIFS('Данные из терминала'!N:N,'Данные из терминала'!C:C,AI31,'Данные из терминала'!B:B,"sell"),0),2)</f>
        <v>503.34</v>
      </c>
      <c r="AT31" s="401">
        <f>ROUND(IF(AK31&gt;0,AVERAGEIFS('Данные из терминала'!N:N,'Данные из терминала'!C:C,AI31,'Данные из терминала'!B:B,"buy"),0),2)</f>
        <v>502.42</v>
      </c>
      <c r="AU31" s="402">
        <f>ROUND(IF(AL31&gt;0,AVERAGEIFS('Данные из терминала'!N:N,'Данные из терминала'!C:C,AI31),0),2)</f>
        <v>503.03</v>
      </c>
      <c r="AV31" s="403">
        <f t="shared" si="20"/>
        <v>0.14588701426306527</v>
      </c>
      <c r="AW31" s="404">
        <f t="shared" si="21"/>
        <v>7.2810904969900031E-2</v>
      </c>
      <c r="AX31" s="405">
        <f t="shared" si="22"/>
        <v>0.2186979192329653</v>
      </c>
      <c r="AY31" s="400">
        <f>IF(AJ31&gt;0,VLOOKUP(AI31,Сводная!A:E,5,0),0)</f>
        <v>298.70000000000073</v>
      </c>
      <c r="AZ31" s="402">
        <f>IF(AK31&gt;0,VLOOKUP(AI31,Сводная!A:B,2,0),0)</f>
        <v>301.80000000000109</v>
      </c>
      <c r="BA31" s="400">
        <f>ROUND(IF(AJ31&gt;0,AVERAGEIFS('Данные из терминала'!L:L,'Данные из терминала'!C:C,AI31,'Данные из терминала'!B:B,"sell"),0),1)</f>
        <v>298.60000000000002</v>
      </c>
      <c r="BB31" s="401">
        <f>ROUND(IF(AK31&gt;0,AVERAGEIFS('Данные из терминала'!L:L,'Данные из терминала'!C:C,AI31,'Данные из терминала'!B:B,"buy"),0),1)</f>
        <v>301.8</v>
      </c>
      <c r="BC31" s="402">
        <f>ROUND(IF(AL31&gt;0,AVERAGEIFS('Данные из терминала'!L:L,'Данные из терминала'!C:C,AI31),0),1)</f>
        <v>299.60000000000002</v>
      </c>
      <c r="BD31" s="400">
        <f>IF(AJ31&gt;0,VLOOKUP(AI31,Сводная!A:F,6,0),0)</f>
        <v>86.5</v>
      </c>
      <c r="BE31" s="402">
        <f>IF(AK31&gt;0,VLOOKUP(AI31,Сводная!A:C,3,0),0)</f>
        <v>88.000000000003638</v>
      </c>
      <c r="BF31" s="400">
        <f>ROUND(IF(AJ31&gt;0,AVERAGEIFS('Данные из терминала'!M:M,'Данные из терминала'!C:C,AI31,'Данные из терминала'!B:B,"sell"),0),1)</f>
        <v>85.7</v>
      </c>
      <c r="BG31" s="401">
        <f>ROUND(IF(AK31&gt;0,AVERAGEIFS('Данные из терминала'!M:M,'Данные из терминала'!C:C,AI31,'Данные из терминала'!B:B,"buy"),0),1)</f>
        <v>88</v>
      </c>
      <c r="BH31" s="402">
        <f>ROUND(IF(AL31&gt;0,AVERAGEIFS('Данные из терминала'!M:M,'Данные из терминала'!C:C,AI31),0),1)</f>
        <v>86.5</v>
      </c>
      <c r="BI31" s="406">
        <f>IF(AJ31&gt;0,VLOOKUP(AI31,Сводная!A:G,7,0),0)</f>
        <v>12.415277777777778</v>
      </c>
      <c r="BJ31" s="407">
        <f>IF(AK31&gt;0,VLOOKUP(AI31,Сводная!A:D,4,0),0)</f>
        <v>17.143055555555556</v>
      </c>
      <c r="BK31" s="406">
        <f>IF(AJ31&gt;0,AVERAGEIFS('Данные из терминала'!O:O,'Данные из терминала'!C:C,AI31,'Данные из терминала'!B:B,"sell"),0)</f>
        <v>10.53125</v>
      </c>
      <c r="BL31" s="408">
        <f>IF(AK31&gt;0,AVERAGEIFS('Данные из терминала'!O:O,'Данные из терминала'!C:C,AI31,'Данные из терминала'!B:B,"buy"),0)</f>
        <v>17.143055555556202</v>
      </c>
      <c r="BM31" s="407">
        <f>IF(AL31&gt;0,AVERAGEIFS('Данные из терминала'!O:O,'Данные из терминала'!C:C,AI31),0)</f>
        <v>12.735185185185401</v>
      </c>
    </row>
    <row r="32" spans="1:67" ht="15">
      <c r="A32" s="165">
        <v>13</v>
      </c>
      <c r="B32" s="107">
        <f t="shared" si="12"/>
        <v>-1</v>
      </c>
      <c r="C32" s="112">
        <f t="shared" si="13"/>
        <v>30</v>
      </c>
      <c r="D32" s="76"/>
      <c r="E32" s="107">
        <f t="shared" si="14"/>
        <v>0</v>
      </c>
      <c r="F32" s="105">
        <f t="shared" si="27"/>
        <v>46</v>
      </c>
      <c r="G32" s="100">
        <f t="shared" si="15"/>
        <v>342</v>
      </c>
      <c r="H32" s="11"/>
      <c r="I32" s="7">
        <f t="shared" si="16"/>
        <v>2.06</v>
      </c>
      <c r="J32" s="110">
        <f t="shared" si="0"/>
        <v>2.3570000000000002</v>
      </c>
      <c r="K32" s="8">
        <f t="shared" si="23"/>
        <v>4.7460000000000004</v>
      </c>
      <c r="L32" s="157"/>
      <c r="M32" s="162">
        <f t="shared" si="1"/>
        <v>931.17</v>
      </c>
      <c r="N32" s="312">
        <f t="shared" si="2"/>
        <v>0.37246799999999997</v>
      </c>
      <c r="O32" s="159">
        <f t="shared" si="3"/>
        <v>31.83</v>
      </c>
      <c r="P32" s="212">
        <f t="shared" si="17"/>
        <v>1598.56</v>
      </c>
      <c r="Q32" s="225">
        <f t="shared" si="4"/>
        <v>0.63942399999999999</v>
      </c>
      <c r="R32" s="119">
        <f t="shared" si="24"/>
        <v>50</v>
      </c>
      <c r="S32" s="120">
        <f t="shared" si="25"/>
        <v>0.15</v>
      </c>
      <c r="T32" s="126">
        <f t="shared" si="18"/>
        <v>80</v>
      </c>
      <c r="U32" s="127">
        <f t="shared" si="26"/>
        <v>0.23</v>
      </c>
      <c r="V32" s="386"/>
      <c r="W32" s="351">
        <f t="shared" si="5"/>
        <v>683.42</v>
      </c>
      <c r="X32" s="352">
        <f t="shared" si="19"/>
        <v>2281.98</v>
      </c>
      <c r="Y32" s="355"/>
      <c r="Z32" s="356">
        <f t="shared" si="6"/>
        <v>218.02</v>
      </c>
      <c r="AA32" s="357">
        <f t="shared" si="7"/>
        <v>0.91</v>
      </c>
      <c r="AB32" s="358">
        <f t="shared" si="8"/>
        <v>26.17335846685517</v>
      </c>
      <c r="AC32" s="359">
        <f t="shared" si="9"/>
        <v>368.17335846685518</v>
      </c>
      <c r="AD32" s="174">
        <v>13</v>
      </c>
      <c r="AE32" s="389"/>
      <c r="AF32" s="353">
        <f t="shared" si="10"/>
        <v>0.43</v>
      </c>
      <c r="AG32" s="354">
        <f t="shared" si="11"/>
        <v>0.27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5">
      <c r="A33" s="165">
        <v>14</v>
      </c>
      <c r="B33" s="107">
        <f t="shared" si="12"/>
        <v>-1</v>
      </c>
      <c r="C33" s="112">
        <f t="shared" si="13"/>
        <v>29</v>
      </c>
      <c r="D33" s="76"/>
      <c r="E33" s="107">
        <f t="shared" si="14"/>
        <v>0</v>
      </c>
      <c r="F33" s="105">
        <f t="shared" si="27"/>
        <v>46</v>
      </c>
      <c r="G33" s="100">
        <f t="shared" si="15"/>
        <v>388</v>
      </c>
      <c r="H33" s="11"/>
      <c r="I33" s="7">
        <f t="shared" si="16"/>
        <v>2.12</v>
      </c>
      <c r="J33" s="110">
        <f t="shared" si="0"/>
        <v>4.9969999999999999</v>
      </c>
      <c r="K33" s="8">
        <f t="shared" si="23"/>
        <v>9.7430000000000003</v>
      </c>
      <c r="L33" s="157"/>
      <c r="M33" s="162">
        <f t="shared" si="1"/>
        <v>1843.83</v>
      </c>
      <c r="N33" s="312">
        <f t="shared" si="2"/>
        <v>0.73753199999999997</v>
      </c>
      <c r="O33" s="159">
        <f t="shared" si="3"/>
        <v>65.260000000000005</v>
      </c>
      <c r="P33" s="212">
        <f t="shared" si="17"/>
        <v>3087.5</v>
      </c>
      <c r="Q33" s="225">
        <f t="shared" si="4"/>
        <v>1.2350000000000001</v>
      </c>
      <c r="R33" s="119">
        <f t="shared" si="24"/>
        <v>47</v>
      </c>
      <c r="S33" s="120">
        <f t="shared" si="25"/>
        <v>0.12</v>
      </c>
      <c r="T33" s="126">
        <f t="shared" si="18"/>
        <v>76</v>
      </c>
      <c r="U33" s="127">
        <f t="shared" si="26"/>
        <v>0.2</v>
      </c>
      <c r="V33" s="386"/>
      <c r="W33" s="351">
        <f t="shared" si="5"/>
        <v>1402.99</v>
      </c>
      <c r="X33" s="352">
        <f t="shared" si="19"/>
        <v>4490.49</v>
      </c>
      <c r="Y33" s="355"/>
      <c r="Z33" s="356">
        <f t="shared" si="6"/>
        <v>-1990.49</v>
      </c>
      <c r="AA33" s="357">
        <f t="shared" si="7"/>
        <v>1.8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0.45</v>
      </c>
      <c r="AG33" s="354">
        <f t="shared" si="11"/>
        <v>0.56000000000000005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5">
      <c r="A34" s="165">
        <v>15</v>
      </c>
      <c r="B34" s="108">
        <f t="shared" si="12"/>
        <v>-1</v>
      </c>
      <c r="C34" s="102">
        <f t="shared" si="13"/>
        <v>28</v>
      </c>
      <c r="D34" s="9"/>
      <c r="E34" s="108">
        <f t="shared" si="14"/>
        <v>0</v>
      </c>
      <c r="F34" s="101">
        <f t="shared" si="27"/>
        <v>46</v>
      </c>
      <c r="G34" s="102">
        <f t="shared" si="15"/>
        <v>434</v>
      </c>
      <c r="H34" s="9"/>
      <c r="I34" s="13">
        <f t="shared" si="16"/>
        <v>2.1800000000000002</v>
      </c>
      <c r="J34" s="14">
        <f t="shared" si="0"/>
        <v>10.893000000000001</v>
      </c>
      <c r="K34" s="15">
        <f t="shared" si="23"/>
        <v>20.636000000000003</v>
      </c>
      <c r="L34" s="157"/>
      <c r="M34" s="163">
        <f t="shared" si="1"/>
        <v>3768.94</v>
      </c>
      <c r="N34" s="313">
        <f t="shared" si="2"/>
        <v>1.507576</v>
      </c>
      <c r="O34" s="160">
        <f t="shared" si="3"/>
        <v>138.29</v>
      </c>
      <c r="P34" s="213">
        <f t="shared" si="17"/>
        <v>6143.83</v>
      </c>
      <c r="Q34" s="224">
        <f t="shared" si="4"/>
        <v>2.457532</v>
      </c>
      <c r="R34" s="121">
        <f t="shared" si="24"/>
        <v>44</v>
      </c>
      <c r="S34" s="122">
        <f t="shared" si="25"/>
        <v>0.1</v>
      </c>
      <c r="T34" s="130">
        <f t="shared" si="18"/>
        <v>72</v>
      </c>
      <c r="U34" s="131">
        <f t="shared" si="26"/>
        <v>0.17</v>
      </c>
      <c r="V34" s="386"/>
      <c r="W34" s="360">
        <f t="shared" si="5"/>
        <v>2971.58</v>
      </c>
      <c r="X34" s="361">
        <f t="shared" si="19"/>
        <v>9115.41</v>
      </c>
      <c r="Y34" s="355"/>
      <c r="Z34" s="364">
        <f t="shared" si="6"/>
        <v>-6615.41</v>
      </c>
      <c r="AA34" s="365">
        <f t="shared" si="7"/>
        <v>3.65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0.48</v>
      </c>
      <c r="AG34" s="363">
        <f t="shared" si="11"/>
        <v>1.19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5">
      <c r="A35" s="165">
        <v>16</v>
      </c>
      <c r="B35" s="107">
        <f t="shared" si="12"/>
        <v>-1</v>
      </c>
      <c r="C35" s="112">
        <f t="shared" si="13"/>
        <v>27</v>
      </c>
      <c r="D35" s="76"/>
      <c r="E35" s="107">
        <f t="shared" si="14"/>
        <v>0</v>
      </c>
      <c r="F35" s="105">
        <f t="shared" si="27"/>
        <v>46</v>
      </c>
      <c r="G35" s="100">
        <f t="shared" si="15"/>
        <v>480</v>
      </c>
      <c r="H35" s="11"/>
      <c r="I35" s="7">
        <f t="shared" si="16"/>
        <v>2.2400000000000002</v>
      </c>
      <c r="J35" s="110">
        <f t="shared" si="0"/>
        <v>24.4</v>
      </c>
      <c r="K35" s="8">
        <f t="shared" si="23"/>
        <v>45.036000000000001</v>
      </c>
      <c r="L35" s="157"/>
      <c r="M35" s="162">
        <f t="shared" si="1"/>
        <v>7922.61</v>
      </c>
      <c r="N35" s="312">
        <f t="shared" si="2"/>
        <v>3.169044</v>
      </c>
      <c r="O35" s="159">
        <f t="shared" si="3"/>
        <v>301.77</v>
      </c>
      <c r="P35" s="212">
        <f t="shared" si="17"/>
        <v>12627.08</v>
      </c>
      <c r="Q35" s="225">
        <f t="shared" si="4"/>
        <v>5.0508319999999998</v>
      </c>
      <c r="R35" s="119">
        <f t="shared" si="24"/>
        <v>42</v>
      </c>
      <c r="S35" s="120">
        <f t="shared" si="25"/>
        <v>0.09</v>
      </c>
      <c r="T35" s="126">
        <f t="shared" si="18"/>
        <v>69</v>
      </c>
      <c r="U35" s="127">
        <f t="shared" si="26"/>
        <v>0.14000000000000001</v>
      </c>
      <c r="V35" s="386"/>
      <c r="W35" s="351">
        <f t="shared" si="5"/>
        <v>6485.18</v>
      </c>
      <c r="X35" s="352">
        <f t="shared" si="19"/>
        <v>19112.259999999998</v>
      </c>
      <c r="Y35" s="355"/>
      <c r="Z35" s="356">
        <f t="shared" si="6"/>
        <v>-16612.259999999998</v>
      </c>
      <c r="AA35" s="357">
        <f t="shared" si="7"/>
        <v>7.64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0.51</v>
      </c>
      <c r="AG35" s="354">
        <f t="shared" si="11"/>
        <v>2.59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5">
      <c r="A36" s="165">
        <v>17</v>
      </c>
      <c r="B36" s="107">
        <f t="shared" si="12"/>
        <v>-1</v>
      </c>
      <c r="C36" s="112">
        <f t="shared" si="13"/>
        <v>26</v>
      </c>
      <c r="D36" s="76"/>
      <c r="E36" s="107">
        <f t="shared" si="14"/>
        <v>0</v>
      </c>
      <c r="F36" s="105">
        <f t="shared" si="27"/>
        <v>46</v>
      </c>
      <c r="G36" s="100">
        <f t="shared" si="15"/>
        <v>526</v>
      </c>
      <c r="H36" s="11"/>
      <c r="I36" s="7">
        <f t="shared" si="16"/>
        <v>2.2999999999999998</v>
      </c>
      <c r="J36" s="110">
        <f t="shared" si="0"/>
        <v>56.12</v>
      </c>
      <c r="K36" s="8">
        <f t="shared" si="23"/>
        <v>101.15600000000001</v>
      </c>
      <c r="L36" s="157"/>
      <c r="M36" s="162">
        <f t="shared" si="1"/>
        <v>17116.240000000002</v>
      </c>
      <c r="N36" s="312">
        <f t="shared" si="2"/>
        <v>6.846496000000001</v>
      </c>
      <c r="O36" s="159">
        <f t="shared" si="3"/>
        <v>677.77</v>
      </c>
      <c r="P36" s="212">
        <f t="shared" si="17"/>
        <v>26789.01</v>
      </c>
      <c r="Q36" s="225">
        <f t="shared" si="4"/>
        <v>10.715603999999999</v>
      </c>
      <c r="R36" s="119">
        <f t="shared" si="24"/>
        <v>40</v>
      </c>
      <c r="S36" s="120">
        <f t="shared" si="25"/>
        <v>0.08</v>
      </c>
      <c r="T36" s="126">
        <f t="shared" si="18"/>
        <v>66</v>
      </c>
      <c r="U36" s="127">
        <f t="shared" si="26"/>
        <v>0.13</v>
      </c>
      <c r="V36" s="386"/>
      <c r="W36" s="351">
        <f t="shared" si="5"/>
        <v>14566.46</v>
      </c>
      <c r="X36" s="352">
        <f t="shared" si="19"/>
        <v>41355.47</v>
      </c>
      <c r="Y36" s="355"/>
      <c r="Z36" s="356">
        <f t="shared" si="6"/>
        <v>-38855.47</v>
      </c>
      <c r="AA36" s="357">
        <f t="shared" si="7"/>
        <v>16.54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0.54</v>
      </c>
      <c r="AG36" s="354">
        <f t="shared" si="11"/>
        <v>5.83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5">
      <c r="A37" s="165">
        <v>18</v>
      </c>
      <c r="B37" s="107">
        <f t="shared" si="12"/>
        <v>-1</v>
      </c>
      <c r="C37" s="112">
        <f t="shared" si="13"/>
        <v>25</v>
      </c>
      <c r="D37" s="76"/>
      <c r="E37" s="107">
        <f t="shared" si="14"/>
        <v>0</v>
      </c>
      <c r="F37" s="105">
        <f t="shared" si="27"/>
        <v>46</v>
      </c>
      <c r="G37" s="100">
        <f t="shared" si="15"/>
        <v>572</v>
      </c>
      <c r="H37" s="11"/>
      <c r="I37" s="7">
        <f t="shared" si="16"/>
        <v>2.36</v>
      </c>
      <c r="J37" s="110">
        <f t="shared" si="0"/>
        <v>132.44300000000001</v>
      </c>
      <c r="K37" s="8">
        <f t="shared" si="23"/>
        <v>233.59900000000002</v>
      </c>
      <c r="L37" s="157"/>
      <c r="M37" s="162">
        <f t="shared" si="1"/>
        <v>37960.01</v>
      </c>
      <c r="N37" s="312">
        <f t="shared" si="2"/>
        <v>15.184004000000002</v>
      </c>
      <c r="O37" s="159">
        <f t="shared" si="3"/>
        <v>1565.12</v>
      </c>
      <c r="P37" s="212">
        <f t="shared" si="17"/>
        <v>58628.74</v>
      </c>
      <c r="Q37" s="225">
        <f t="shared" si="4"/>
        <v>23.451495999999999</v>
      </c>
      <c r="R37" s="119">
        <f t="shared" si="24"/>
        <v>37</v>
      </c>
      <c r="S37" s="120">
        <f t="shared" si="25"/>
        <v>0.06</v>
      </c>
      <c r="T37" s="126">
        <f t="shared" si="18"/>
        <v>62</v>
      </c>
      <c r="U37" s="127">
        <f t="shared" si="26"/>
        <v>0.11</v>
      </c>
      <c r="V37" s="386"/>
      <c r="W37" s="351">
        <f t="shared" si="5"/>
        <v>33638.26</v>
      </c>
      <c r="X37" s="352">
        <f t="shared" si="19"/>
        <v>92267</v>
      </c>
      <c r="Y37" s="355"/>
      <c r="Z37" s="356">
        <f t="shared" si="6"/>
        <v>-89767</v>
      </c>
      <c r="AA37" s="357">
        <f t="shared" si="7"/>
        <v>36.909999999999997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0.56999999999999995</v>
      </c>
      <c r="AG37" s="354">
        <f t="shared" si="11"/>
        <v>13.46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5">
      <c r="A38" s="165">
        <v>19</v>
      </c>
      <c r="B38" s="107">
        <f t="shared" si="12"/>
        <v>-1</v>
      </c>
      <c r="C38" s="112">
        <f t="shared" si="13"/>
        <v>24</v>
      </c>
      <c r="D38" s="76"/>
      <c r="E38" s="107">
        <f t="shared" si="14"/>
        <v>0</v>
      </c>
      <c r="F38" s="105">
        <f t="shared" si="27"/>
        <v>46</v>
      </c>
      <c r="G38" s="100">
        <f t="shared" si="15"/>
        <v>618</v>
      </c>
      <c r="H38" s="11"/>
      <c r="I38" s="7">
        <f t="shared" si="16"/>
        <v>2.42</v>
      </c>
      <c r="J38" s="110">
        <f t="shared" si="0"/>
        <v>320.512</v>
      </c>
      <c r="K38" s="8">
        <f t="shared" si="23"/>
        <v>554.11099999999999</v>
      </c>
      <c r="L38" s="157"/>
      <c r="M38" s="162">
        <f t="shared" si="1"/>
        <v>86330.41</v>
      </c>
      <c r="N38" s="312">
        <f t="shared" si="2"/>
        <v>34.532164000000002</v>
      </c>
      <c r="O38" s="159">
        <f t="shared" si="3"/>
        <v>3712.54</v>
      </c>
      <c r="P38" s="212">
        <f t="shared" si="17"/>
        <v>132226.82</v>
      </c>
      <c r="Q38" s="225">
        <f t="shared" si="4"/>
        <v>52.890728000000003</v>
      </c>
      <c r="R38" s="119">
        <f t="shared" si="24"/>
        <v>36</v>
      </c>
      <c r="S38" s="120">
        <f t="shared" si="25"/>
        <v>0.06</v>
      </c>
      <c r="T38" s="126">
        <f t="shared" si="18"/>
        <v>60</v>
      </c>
      <c r="U38" s="127">
        <f t="shared" si="26"/>
        <v>0.1</v>
      </c>
      <c r="V38" s="386"/>
      <c r="W38" s="351">
        <f t="shared" si="5"/>
        <v>79791.98</v>
      </c>
      <c r="X38" s="352">
        <f t="shared" si="19"/>
        <v>212018.8</v>
      </c>
      <c r="Y38" s="355"/>
      <c r="Z38" s="356">
        <f t="shared" si="6"/>
        <v>-209518.8</v>
      </c>
      <c r="AA38" s="357">
        <f t="shared" si="7"/>
        <v>84.81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0.6</v>
      </c>
      <c r="AG38" s="354">
        <f t="shared" si="11"/>
        <v>31.92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.75" thickBot="1">
      <c r="A39" s="166">
        <v>20</v>
      </c>
      <c r="B39" s="109">
        <f t="shared" si="12"/>
        <v>-1</v>
      </c>
      <c r="C39" s="113">
        <f t="shared" si="13"/>
        <v>23</v>
      </c>
      <c r="D39" s="79"/>
      <c r="E39" s="109">
        <f t="shared" si="14"/>
        <v>0</v>
      </c>
      <c r="F39" s="106">
        <f t="shared" si="27"/>
        <v>46</v>
      </c>
      <c r="G39" s="103">
        <f t="shared" si="15"/>
        <v>664</v>
      </c>
      <c r="H39" s="21"/>
      <c r="I39" s="17">
        <f t="shared" si="16"/>
        <v>2.48</v>
      </c>
      <c r="J39" s="111">
        <f t="shared" si="0"/>
        <v>794.87</v>
      </c>
      <c r="K39" s="18">
        <f t="shared" si="23"/>
        <v>1348.981</v>
      </c>
      <c r="L39" s="157"/>
      <c r="M39" s="164">
        <f t="shared" si="1"/>
        <v>201133.01</v>
      </c>
      <c r="N39" s="314">
        <f t="shared" si="2"/>
        <v>80.453203999999999</v>
      </c>
      <c r="O39" s="161">
        <f t="shared" si="3"/>
        <v>9038.17</v>
      </c>
      <c r="P39" s="211">
        <f t="shared" si="17"/>
        <v>306977.87</v>
      </c>
      <c r="Q39" s="226">
        <f t="shared" si="4"/>
        <v>122.79114799999999</v>
      </c>
      <c r="R39" s="123">
        <f t="shared" si="24"/>
        <v>34</v>
      </c>
      <c r="S39" s="124">
        <f t="shared" si="25"/>
        <v>0.05</v>
      </c>
      <c r="T39" s="128">
        <f t="shared" si="18"/>
        <v>57</v>
      </c>
      <c r="U39" s="129">
        <f t="shared" si="26"/>
        <v>0.09</v>
      </c>
      <c r="V39" s="386"/>
      <c r="W39" s="368">
        <f t="shared" si="5"/>
        <v>194253.26</v>
      </c>
      <c r="X39" s="369">
        <f t="shared" si="19"/>
        <v>501231.13</v>
      </c>
      <c r="Y39" s="355"/>
      <c r="Z39" s="372">
        <f t="shared" si="6"/>
        <v>-498731.13</v>
      </c>
      <c r="AA39" s="373">
        <f t="shared" si="7"/>
        <v>200.49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0.63</v>
      </c>
      <c r="AG39" s="371">
        <f t="shared" si="11"/>
        <v>77.7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>
      <c r="D41" s="82"/>
      <c r="H41" s="82"/>
      <c r="L41" s="216"/>
    </row>
    <row r="42" spans="1:65" ht="13.5" thickBot="1">
      <c r="D42" s="82"/>
      <c r="H42" s="82"/>
      <c r="L42" s="216"/>
      <c r="AI42" s="418" t="s">
        <v>111</v>
      </c>
      <c r="AJ42" s="419">
        <f t="shared" ref="AJ42:AR42" si="28">SUM(AJ20:AJ39)</f>
        <v>223</v>
      </c>
      <c r="AK42" s="420">
        <f t="shared" si="28"/>
        <v>168</v>
      </c>
      <c r="AL42" s="421">
        <f t="shared" si="28"/>
        <v>391</v>
      </c>
      <c r="AM42" s="422">
        <f t="shared" si="28"/>
        <v>17.82</v>
      </c>
      <c r="AN42" s="423">
        <f t="shared" si="28"/>
        <v>17.489999999999998</v>
      </c>
      <c r="AO42" s="424">
        <f t="shared" si="28"/>
        <v>35.31</v>
      </c>
      <c r="AP42" s="425">
        <f t="shared" si="28"/>
        <v>3539.5199999999995</v>
      </c>
      <c r="AQ42" s="426">
        <f t="shared" si="28"/>
        <v>3360.82</v>
      </c>
      <c r="AR42" s="427">
        <f t="shared" si="28"/>
        <v>6900.34</v>
      </c>
    </row>
    <row r="43" spans="1:65" ht="26.25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502">
        <v>4</v>
      </c>
      <c r="N43" s="502"/>
      <c r="O43" s="502"/>
      <c r="P43" s="502"/>
      <c r="Q43" s="503"/>
      <c r="R43" s="502"/>
      <c r="S43" s="502"/>
      <c r="T43" s="502"/>
      <c r="U43" s="502"/>
      <c r="V43" s="228"/>
      <c r="W43" s="502">
        <v>5</v>
      </c>
      <c r="X43" s="503"/>
      <c r="Y43" s="228"/>
      <c r="Z43" s="228"/>
      <c r="AA43" s="502">
        <v>6</v>
      </c>
      <c r="AB43" s="502"/>
      <c r="AF43" s="502">
        <v>7</v>
      </c>
      <c r="AG43" s="502"/>
      <c r="AH43" s="391"/>
      <c r="AW43" s="501">
        <v>8</v>
      </c>
      <c r="AX43" s="501"/>
    </row>
    <row r="44" spans="1:6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6.5">
      <c r="A45" s="429" t="s">
        <v>112</v>
      </c>
      <c r="C45" s="432" t="str">
        <f>VLOOKUP(A45,SET_import!$A:$B,2,0)</f>
        <v>1611EURUSD</v>
      </c>
      <c r="D45" s="83"/>
      <c r="H45" s="84"/>
      <c r="L45" s="157"/>
    </row>
    <row r="46" spans="1:65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5">
      <c r="A47" s="96" t="s">
        <v>170</v>
      </c>
      <c r="B47" s="247"/>
      <c r="C47" s="144">
        <f>VLOOKUP(A47,SET_import!$A:$B,2,0)</f>
        <v>15</v>
      </c>
      <c r="D47" s="83"/>
      <c r="E47" s="96" t="s">
        <v>146</v>
      </c>
      <c r="F47" s="247"/>
      <c r="G47" s="144">
        <f>VLOOKUP(E47,SET_import!$A:$B,2,0)</f>
        <v>35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5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1.3</v>
      </c>
      <c r="L48" s="157"/>
    </row>
    <row r="49" spans="1:12" ht="15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2</v>
      </c>
      <c r="L49" s="157"/>
    </row>
    <row r="50" spans="1:12" ht="15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5">
      <c r="A51" s="255" t="s">
        <v>171</v>
      </c>
      <c r="B51" s="247"/>
      <c r="C51" s="146">
        <f>VLOOKUP(A51,SET_import!$A:$B,2,0)</f>
        <v>4</v>
      </c>
      <c r="D51" s="40"/>
      <c r="E51" s="255" t="s">
        <v>147</v>
      </c>
      <c r="F51" s="247"/>
      <c r="G51" s="146">
        <f>VLOOKUP(E51,SET_import!$A:$B,2,0)</f>
        <v>0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5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0</v>
      </c>
      <c r="H52" s="94"/>
      <c r="I52" s="255" t="s">
        <v>161</v>
      </c>
      <c r="J52" s="248"/>
      <c r="K52" s="143">
        <f>VLOOKUP(I52,SET_import!$A:$B,2,0)</f>
        <v>2.5000000000000001E-2</v>
      </c>
      <c r="L52" s="157"/>
    </row>
    <row r="53" spans="1:12" ht="15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5">
      <c r="A54" s="287" t="s">
        <v>173</v>
      </c>
      <c r="B54" s="247"/>
      <c r="C54" s="288">
        <f>VLOOKUP(A54,SET_import!$A:$B,2,0)</f>
        <v>8</v>
      </c>
      <c r="D54" s="290"/>
      <c r="E54" s="287" t="s">
        <v>149</v>
      </c>
      <c r="F54" s="315"/>
      <c r="G54" s="288">
        <f>VLOOKUP(E54,SET_import!$A:$B,2,0)</f>
        <v>0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5">
      <c r="A55" s="287" t="s">
        <v>174</v>
      </c>
      <c r="B55" s="247"/>
      <c r="C55" s="289">
        <f>VLOOKUP(A55,SET_import!$A:$B,2,0)</f>
        <v>-2</v>
      </c>
      <c r="D55" s="296"/>
      <c r="E55" s="287" t="s">
        <v>150</v>
      </c>
      <c r="F55" s="315"/>
      <c r="G55" s="289">
        <f>VLOOKUP(E55,SET_import!$A:$B,2,0)</f>
        <v>0</v>
      </c>
      <c r="H55" s="297"/>
      <c r="I55" s="287" t="s">
        <v>163</v>
      </c>
      <c r="J55" s="248"/>
      <c r="K55" s="298">
        <f>VLOOKUP(I55,SET_import!$A:$B,2,0)</f>
        <v>0.5</v>
      </c>
      <c r="L55" s="157"/>
    </row>
    <row r="56" spans="1:12" ht="1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0</v>
      </c>
      <c r="H57" s="243"/>
      <c r="I57" s="280" t="s">
        <v>164</v>
      </c>
      <c r="J57" s="248"/>
      <c r="K57" s="319">
        <f>VLOOKUP(I57,SET_import!$A:$B,2,0)</f>
        <v>0</v>
      </c>
      <c r="L57" s="157"/>
    </row>
    <row r="58" spans="1:12" ht="15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0</v>
      </c>
      <c r="H58" s="243"/>
      <c r="I58" s="280" t="s">
        <v>165</v>
      </c>
      <c r="J58" s="248"/>
      <c r="K58" s="317">
        <f>VLOOKUP(I58,SET_import!$A:$B,2,0)</f>
        <v>0</v>
      </c>
      <c r="L58" s="157"/>
    </row>
    <row r="59" spans="1:12" ht="1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>
      <c r="D60" s="241"/>
      <c r="E60" s="96" t="s">
        <v>153</v>
      </c>
      <c r="F60" s="247"/>
      <c r="G60" s="240">
        <f>VLOOKUP(E60,SET_import!$A:$B,2,0)</f>
        <v>0</v>
      </c>
      <c r="H60" s="243"/>
      <c r="I60" s="96" t="s">
        <v>166</v>
      </c>
      <c r="J60" s="248"/>
      <c r="K60" s="262">
        <f>VLOOKUP(I60,SET_import!$A:$B,2,0)</f>
        <v>0</v>
      </c>
      <c r="L60" s="157"/>
    </row>
    <row r="61" spans="1:12" ht="15">
      <c r="A61" s="430" t="s">
        <v>113</v>
      </c>
      <c r="C61" s="432">
        <v>10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>
      <c r="L62" s="157"/>
    </row>
    <row r="63" spans="1:12" ht="16.5">
      <c r="A63" s="433" t="s">
        <v>125</v>
      </c>
      <c r="B63" s="434"/>
      <c r="C63" s="432">
        <f>VLOOKUP(A63,SET_import!$A:$B,2,0)</f>
        <v>1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6.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>
      <c r="C65" s="114"/>
      <c r="G65" s="114"/>
      <c r="I65" s="278" t="s">
        <v>187</v>
      </c>
      <c r="K65" s="279">
        <f>VLOOKUP(I65,SET_import!$A:$B,2,0)</f>
        <v>1</v>
      </c>
      <c r="L65" s="157"/>
    </row>
    <row r="66" spans="1:12" ht="15">
      <c r="A66" s="96" t="s">
        <v>202</v>
      </c>
      <c r="B66" s="247"/>
      <c r="C66" s="144">
        <f>VLOOKUP(A66,SET_import!$A:$B,2,0)</f>
        <v>0</v>
      </c>
      <c r="D66" s="83"/>
      <c r="E66" s="96" t="s">
        <v>178</v>
      </c>
      <c r="F66" s="247"/>
      <c r="G66" s="144">
        <f>VLOOKUP(E66,SET_import!$A:$B,2,0)</f>
        <v>0</v>
      </c>
      <c r="H66" s="84"/>
      <c r="I66" s="96" t="s">
        <v>189</v>
      </c>
      <c r="J66" s="248"/>
      <c r="K66" s="149">
        <f>VLOOKUP(I66,SET_import!$A:$B,2,0)</f>
        <v>0</v>
      </c>
      <c r="L66" s="157"/>
    </row>
    <row r="67" spans="1:12" ht="15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0</v>
      </c>
      <c r="L67" s="157"/>
    </row>
    <row r="68" spans="1:12" ht="15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0</v>
      </c>
      <c r="L68" s="157"/>
    </row>
    <row r="69" spans="1:12" ht="15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5">
      <c r="A70" s="255" t="s">
        <v>203</v>
      </c>
      <c r="B70" s="247"/>
      <c r="C70" s="146">
        <f>VLOOKUP(A70,SET_import!$A:$B,2,0)</f>
        <v>0</v>
      </c>
      <c r="D70" s="40"/>
      <c r="E70" s="255" t="s">
        <v>179</v>
      </c>
      <c r="F70" s="247"/>
      <c r="G70" s="146">
        <f>VLOOKUP(E70,SET_import!$A:$B,2,0)</f>
        <v>0</v>
      </c>
      <c r="H70" s="41"/>
      <c r="I70" s="255" t="s">
        <v>192</v>
      </c>
      <c r="J70" s="248"/>
      <c r="K70" s="147">
        <f>VLOOKUP(I70,SET_import!$A:$B,2,0)</f>
        <v>0</v>
      </c>
      <c r="L70" s="157"/>
    </row>
    <row r="71" spans="1:12" ht="15">
      <c r="A71" s="255" t="s">
        <v>204</v>
      </c>
      <c r="B71" s="247"/>
      <c r="C71" s="145">
        <f>VLOOKUP(A71,SET_import!$A:$B,2,0)</f>
        <v>0</v>
      </c>
      <c r="D71" s="93"/>
      <c r="E71" s="255" t="s">
        <v>180</v>
      </c>
      <c r="F71" s="315"/>
      <c r="G71" s="145">
        <f>VLOOKUP(E71,SET_import!$A:$B,2,0)</f>
        <v>0</v>
      </c>
      <c r="H71" s="94"/>
      <c r="I71" s="255" t="s">
        <v>193</v>
      </c>
      <c r="J71" s="248"/>
      <c r="K71" s="143">
        <f>VLOOKUP(I71,SET_import!$A:$B,2,0)</f>
        <v>0</v>
      </c>
      <c r="L71" s="157"/>
    </row>
    <row r="72" spans="1:12" ht="15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5">
      <c r="A73" s="287" t="s">
        <v>205</v>
      </c>
      <c r="B73" s="247"/>
      <c r="C73" s="288">
        <f>VLOOKUP(A73,SET_import!$A:$B,2,0)</f>
        <v>0</v>
      </c>
      <c r="D73" s="290"/>
      <c r="E73" s="287" t="s">
        <v>181</v>
      </c>
      <c r="F73" s="315"/>
      <c r="G73" s="288">
        <f>VLOOKUP(E73,SET_import!$A:$B,2,0)</f>
        <v>0</v>
      </c>
      <c r="H73" s="292"/>
      <c r="I73" s="287" t="s">
        <v>194</v>
      </c>
      <c r="J73" s="248"/>
      <c r="K73" s="293">
        <f>VLOOKUP(I73,SET_import!$A:$B,2,0)</f>
        <v>0</v>
      </c>
      <c r="L73" s="157"/>
    </row>
    <row r="74" spans="1:12" ht="15">
      <c r="A74" s="287" t="s">
        <v>206</v>
      </c>
      <c r="B74" s="247"/>
      <c r="C74" s="289">
        <f>VLOOKUP(A74,SET_import!$A:$B,2,0)</f>
        <v>0</v>
      </c>
      <c r="D74" s="296"/>
      <c r="E74" s="287" t="s">
        <v>182</v>
      </c>
      <c r="F74" s="315"/>
      <c r="G74" s="289">
        <f>VLOOKUP(E74,SET_import!$A:$B,2,0)</f>
        <v>0</v>
      </c>
      <c r="H74" s="297"/>
      <c r="I74" s="287" t="s">
        <v>195</v>
      </c>
      <c r="J74" s="248"/>
      <c r="K74" s="298">
        <f>VLOOKUP(I74,SET_import!$A:$B,2,0)</f>
        <v>0</v>
      </c>
      <c r="L74" s="157"/>
    </row>
    <row r="75" spans="1:12" ht="1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0</v>
      </c>
      <c r="H76" s="243"/>
      <c r="I76" s="280" t="s">
        <v>196</v>
      </c>
      <c r="J76" s="248"/>
      <c r="K76" s="319">
        <f>VLOOKUP(I76,SET_import!$A:$B,2,0)</f>
        <v>0</v>
      </c>
      <c r="L76" s="157"/>
    </row>
    <row r="77" spans="1:12" ht="15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0</v>
      </c>
      <c r="H77" s="243"/>
      <c r="I77" s="280" t="s">
        <v>197</v>
      </c>
      <c r="J77" s="248"/>
      <c r="K77" s="317">
        <f>VLOOKUP(I77,SET_import!$A:$B,2,0)</f>
        <v>0</v>
      </c>
      <c r="L77" s="157"/>
    </row>
    <row r="78" spans="1:12" ht="1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>
      <c r="D79" s="241"/>
      <c r="E79" s="96" t="s">
        <v>185</v>
      </c>
      <c r="F79" s="247"/>
      <c r="G79" s="240">
        <f>VLOOKUP(E79,SET_import!$A:$B,2,0)</f>
        <v>0</v>
      </c>
      <c r="H79" s="243"/>
      <c r="I79" s="96" t="s">
        <v>198</v>
      </c>
      <c r="J79" s="248"/>
      <c r="K79" s="262">
        <f>VLOOKUP(I79,SET_import!$A:$B,2,0)</f>
        <v>0</v>
      </c>
      <c r="L79" s="157"/>
    </row>
    <row r="80" spans="1:12" ht="15">
      <c r="A80" s="430" t="s">
        <v>114</v>
      </c>
      <c r="C80" s="432">
        <f>VLOOKUP(A80,SET_import!$A:$B,2,0)</f>
        <v>0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5546875" defaultRowHeight="12.75"/>
  <cols>
    <col min="1" max="1" width="10" style="417" bestFit="1" customWidth="1"/>
    <col min="2" max="2" width="15.140625" style="452" customWidth="1"/>
    <col min="3" max="3" width="7.5703125" style="417" customWidth="1"/>
    <col min="4" max="4" width="8.42578125" style="417" bestFit="1" customWidth="1"/>
    <col min="5" max="5" width="9" style="417" bestFit="1" customWidth="1"/>
    <col min="6" max="6" width="11.28515625" style="417" customWidth="1"/>
    <col min="7" max="7" width="8.7109375" style="417" bestFit="1" customWidth="1"/>
    <col min="8" max="8" width="9" style="417" bestFit="1" customWidth="1"/>
    <col min="9" max="9" width="18" style="465" bestFit="1" customWidth="1"/>
    <col min="10" max="10" width="11.7109375" style="417" customWidth="1"/>
    <col min="11" max="11" width="13.42578125" style="417" customWidth="1"/>
    <col min="12" max="12" width="7.85546875" style="417" customWidth="1"/>
    <col min="13" max="13" width="7.7109375" style="417" customWidth="1"/>
    <col min="14" max="14" width="9.7109375" style="417" bestFit="1" customWidth="1"/>
    <col min="15" max="15" width="11.7109375" style="417" bestFit="1" customWidth="1"/>
    <col min="16" max="16" width="16" style="417" customWidth="1"/>
    <col min="17" max="17" width="15.5703125" style="417" bestFit="1" customWidth="1"/>
    <col min="18" max="18" width="12.85546875" style="417" bestFit="1" customWidth="1"/>
    <col min="19" max="16384" width="8.85546875" style="417"/>
  </cols>
  <sheetData>
    <row r="1" spans="1:18" customFormat="1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7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  <row r="184" spans="6:8">
      <c r="F184" s="483"/>
      <c r="H184" s="483"/>
    </row>
    <row r="185" spans="6:8">
      <c r="F185" s="483"/>
      <c r="H185" s="483"/>
    </row>
    <row r="186" spans="6:8">
      <c r="F186" s="483"/>
      <c r="H186" s="483"/>
    </row>
    <row r="187" spans="6:8">
      <c r="F187" s="483"/>
      <c r="H187" s="483"/>
    </row>
    <row r="188" spans="6:8">
      <c r="F188" s="483"/>
      <c r="H188" s="483"/>
    </row>
    <row r="189" spans="6:8">
      <c r="F189" s="483"/>
      <c r="H189" s="483"/>
    </row>
    <row r="190" spans="6:8">
      <c r="F190" s="483"/>
      <c r="H190" s="483"/>
    </row>
    <row r="191" spans="6:8">
      <c r="F191" s="483"/>
      <c r="H191" s="483"/>
    </row>
    <row r="192" spans="6:8">
      <c r="F192" s="483"/>
      <c r="H192" s="483"/>
    </row>
    <row r="193" spans="6:8">
      <c r="F193" s="483"/>
      <c r="H193" s="483"/>
    </row>
    <row r="194" spans="6:8">
      <c r="F194" s="483"/>
      <c r="H194" s="483"/>
    </row>
    <row r="195" spans="6:8">
      <c r="F195" s="483"/>
      <c r="H195" s="483"/>
    </row>
    <row r="196" spans="6:8">
      <c r="F196" s="483"/>
      <c r="H196" s="483"/>
    </row>
    <row r="197" spans="6:8">
      <c r="F197" s="483"/>
      <c r="H197" s="483"/>
    </row>
    <row r="198" spans="6:8">
      <c r="F198" s="483"/>
      <c r="H198" s="483"/>
    </row>
    <row r="199" spans="6:8">
      <c r="F199" s="483"/>
      <c r="H199" s="483"/>
    </row>
    <row r="200" spans="6:8">
      <c r="F200" s="483"/>
      <c r="H200" s="483"/>
    </row>
    <row r="201" spans="6:8">
      <c r="F201" s="483"/>
      <c r="H201" s="483"/>
    </row>
    <row r="202" spans="6:8">
      <c r="F202" s="483"/>
      <c r="H202" s="483"/>
    </row>
    <row r="203" spans="6:8">
      <c r="F203" s="483"/>
      <c r="H203" s="483"/>
    </row>
    <row r="204" spans="6:8">
      <c r="F204" s="483"/>
      <c r="H204" s="483"/>
    </row>
    <row r="205" spans="6:8">
      <c r="F205" s="483"/>
      <c r="H205" s="483"/>
    </row>
    <row r="206" spans="6:8">
      <c r="F206" s="483"/>
      <c r="H206" s="483"/>
    </row>
    <row r="207" spans="6:8">
      <c r="F207" s="483"/>
      <c r="H207" s="483"/>
    </row>
    <row r="208" spans="6:8">
      <c r="F208" s="483"/>
      <c r="H208" s="483"/>
    </row>
    <row r="209" spans="6:8">
      <c r="F209" s="483"/>
      <c r="H209" s="483"/>
    </row>
    <row r="210" spans="6:8">
      <c r="F210" s="483"/>
      <c r="H210" s="483"/>
    </row>
    <row r="211" spans="6:8">
      <c r="F211" s="483"/>
      <c r="H211" s="483"/>
    </row>
    <row r="212" spans="6:8">
      <c r="F212" s="483"/>
      <c r="H212" s="483"/>
    </row>
    <row r="213" spans="6:8">
      <c r="F213" s="483"/>
      <c r="H213" s="483"/>
    </row>
    <row r="214" spans="6:8">
      <c r="F214" s="483"/>
      <c r="H214" s="483"/>
    </row>
    <row r="215" spans="6:8">
      <c r="F215" s="483"/>
      <c r="H215" s="483"/>
    </row>
    <row r="216" spans="6:8">
      <c r="F216" s="483"/>
      <c r="H216" s="483"/>
    </row>
    <row r="217" spans="6:8">
      <c r="F217" s="483"/>
      <c r="H217" s="483"/>
    </row>
    <row r="218" spans="6:8">
      <c r="F218" s="483"/>
      <c r="H218" s="483"/>
    </row>
    <row r="219" spans="6:8">
      <c r="F219" s="483"/>
      <c r="H219" s="483"/>
    </row>
    <row r="220" spans="6:8">
      <c r="F220" s="483"/>
      <c r="H220" s="483"/>
    </row>
    <row r="221" spans="6:8">
      <c r="F221" s="483"/>
      <c r="H221" s="483"/>
    </row>
    <row r="222" spans="6:8">
      <c r="F222" s="483"/>
      <c r="H222" s="483"/>
    </row>
    <row r="223" spans="6:8">
      <c r="F223" s="483"/>
      <c r="H223" s="483"/>
    </row>
    <row r="224" spans="6:8">
      <c r="F224" s="483"/>
      <c r="H224" s="483"/>
    </row>
    <row r="225" spans="6:8">
      <c r="F225" s="483"/>
      <c r="H225" s="483"/>
    </row>
    <row r="226" spans="6:8">
      <c r="F226" s="483"/>
      <c r="H226" s="483"/>
    </row>
    <row r="227" spans="6:8">
      <c r="F227" s="483"/>
      <c r="H227" s="483"/>
    </row>
    <row r="228" spans="6:8">
      <c r="F228" s="483"/>
      <c r="H228" s="483"/>
    </row>
    <row r="229" spans="6:8">
      <c r="F229" s="483"/>
      <c r="H229" s="483"/>
    </row>
    <row r="230" spans="6:8">
      <c r="F230" s="483"/>
      <c r="H230" s="483"/>
    </row>
    <row r="231" spans="6:8">
      <c r="F231" s="483"/>
      <c r="H231" s="483"/>
    </row>
    <row r="232" spans="6:8">
      <c r="F232" s="483"/>
      <c r="H232" s="483"/>
    </row>
    <row r="233" spans="6:8">
      <c r="F233" s="483"/>
      <c r="H233" s="483"/>
    </row>
    <row r="234" spans="6:8">
      <c r="F234" s="483"/>
      <c r="H234" s="483"/>
    </row>
    <row r="235" spans="6:8">
      <c r="F235" s="483"/>
      <c r="H235" s="483"/>
    </row>
    <row r="236" spans="6:8">
      <c r="F236" s="483"/>
      <c r="H236" s="483"/>
    </row>
    <row r="237" spans="6:8">
      <c r="F237" s="483"/>
      <c r="H237" s="483"/>
    </row>
    <row r="238" spans="6:8">
      <c r="F238" s="483"/>
      <c r="H238" s="483"/>
    </row>
    <row r="239" spans="6:8">
      <c r="F239" s="483"/>
      <c r="H239" s="483"/>
    </row>
    <row r="240" spans="6:8">
      <c r="F240" s="483"/>
      <c r="H240" s="483"/>
    </row>
    <row r="241" spans="6:8">
      <c r="F241" s="483"/>
      <c r="H241" s="483"/>
    </row>
    <row r="242" spans="6:8">
      <c r="F242" s="483"/>
      <c r="H242" s="483"/>
    </row>
    <row r="243" spans="6:8">
      <c r="F243" s="483"/>
      <c r="H243" s="483"/>
    </row>
    <row r="244" spans="6:8">
      <c r="F244" s="483"/>
      <c r="H244" s="483"/>
    </row>
    <row r="245" spans="6:8">
      <c r="F245" s="483"/>
      <c r="H245" s="483"/>
    </row>
    <row r="246" spans="6:8">
      <c r="F246" s="483"/>
      <c r="H246" s="483"/>
    </row>
    <row r="247" spans="6:8">
      <c r="F247" s="483"/>
      <c r="H247" s="483"/>
    </row>
    <row r="248" spans="6:8">
      <c r="F248" s="483"/>
      <c r="H248" s="483"/>
    </row>
    <row r="249" spans="6:8">
      <c r="F249" s="483"/>
      <c r="H249" s="483"/>
    </row>
    <row r="250" spans="6:8">
      <c r="F250" s="483"/>
      <c r="H250" s="483"/>
    </row>
    <row r="251" spans="6:8">
      <c r="F251" s="483"/>
      <c r="H251" s="483"/>
    </row>
    <row r="252" spans="6:8">
      <c r="F252" s="483"/>
      <c r="H252" s="483"/>
    </row>
    <row r="253" spans="6:8">
      <c r="F253" s="483"/>
      <c r="H253" s="483"/>
    </row>
    <row r="254" spans="6:8">
      <c r="F254" s="483"/>
      <c r="H254" s="483"/>
    </row>
    <row r="255" spans="6:8">
      <c r="F255" s="483"/>
      <c r="H255" s="483"/>
    </row>
    <row r="256" spans="6:8">
      <c r="F256" s="483"/>
      <c r="H256" s="483"/>
    </row>
    <row r="257" spans="6:8">
      <c r="F257" s="483"/>
      <c r="H257" s="483"/>
    </row>
    <row r="258" spans="6:8">
      <c r="F258" s="483"/>
      <c r="H258" s="483"/>
    </row>
    <row r="259" spans="6:8">
      <c r="F259" s="483"/>
      <c r="H259" s="483"/>
    </row>
    <row r="260" spans="6:8">
      <c r="F260" s="483"/>
      <c r="H260" s="483"/>
    </row>
    <row r="261" spans="6:8">
      <c r="F261" s="483"/>
      <c r="H261" s="483"/>
    </row>
    <row r="262" spans="6:8">
      <c r="F262" s="483"/>
      <c r="H262" s="483"/>
    </row>
    <row r="263" spans="6:8">
      <c r="F263" s="483"/>
      <c r="H263" s="483"/>
    </row>
    <row r="264" spans="6:8">
      <c r="F264" s="483"/>
      <c r="H264" s="483"/>
    </row>
    <row r="265" spans="6:8">
      <c r="F265" s="483"/>
      <c r="H265" s="483"/>
    </row>
    <row r="266" spans="6:8">
      <c r="F266" s="483"/>
      <c r="H266" s="483"/>
    </row>
    <row r="267" spans="6:8">
      <c r="F267" s="483"/>
      <c r="H267" s="483"/>
    </row>
    <row r="268" spans="6:8">
      <c r="F268" s="483"/>
      <c r="H268" s="483"/>
    </row>
    <row r="269" spans="6:8">
      <c r="F269" s="483"/>
      <c r="H269" s="483"/>
    </row>
    <row r="270" spans="6:8">
      <c r="F270" s="483"/>
      <c r="H270" s="483"/>
    </row>
    <row r="271" spans="6:8">
      <c r="F271" s="483"/>
      <c r="H271" s="483"/>
    </row>
    <row r="272" spans="6:8">
      <c r="F272" s="483"/>
      <c r="H272" s="483"/>
    </row>
    <row r="273" spans="6:8">
      <c r="F273" s="483"/>
      <c r="H273" s="483"/>
    </row>
    <row r="274" spans="6:8">
      <c r="F274" s="483"/>
      <c r="H274" s="483"/>
    </row>
    <row r="275" spans="6:8">
      <c r="F275" s="483"/>
      <c r="H275" s="483"/>
    </row>
    <row r="276" spans="6:8">
      <c r="F276" s="483"/>
      <c r="H276" s="483"/>
    </row>
    <row r="277" spans="6:8">
      <c r="F277" s="483"/>
      <c r="H277" s="483"/>
    </row>
    <row r="278" spans="6:8">
      <c r="F278" s="483"/>
      <c r="H278" s="483"/>
    </row>
    <row r="279" spans="6:8">
      <c r="F279" s="483"/>
      <c r="H279" s="483"/>
    </row>
    <row r="280" spans="6:8">
      <c r="F280" s="483"/>
      <c r="H280" s="483"/>
    </row>
    <row r="281" spans="6:8">
      <c r="F281" s="483"/>
      <c r="H281" s="483"/>
    </row>
    <row r="282" spans="6:8">
      <c r="F282" s="483"/>
      <c r="H282" s="483"/>
    </row>
    <row r="283" spans="6:8">
      <c r="F283" s="483"/>
      <c r="H283" s="483"/>
    </row>
    <row r="284" spans="6:8">
      <c r="F284" s="483"/>
      <c r="H284" s="483"/>
    </row>
    <row r="285" spans="6:8">
      <c r="F285" s="483"/>
      <c r="H285" s="483"/>
    </row>
    <row r="286" spans="6:8">
      <c r="F286" s="483"/>
      <c r="H286" s="483"/>
    </row>
    <row r="287" spans="6:8">
      <c r="F287" s="483"/>
      <c r="H287" s="483"/>
    </row>
    <row r="288" spans="6:8">
      <c r="F288" s="483"/>
      <c r="H288" s="483"/>
    </row>
    <row r="289" spans="6:8">
      <c r="F289" s="483"/>
      <c r="H289" s="483"/>
    </row>
    <row r="290" spans="6:8">
      <c r="F290" s="483"/>
      <c r="H290" s="483"/>
    </row>
    <row r="291" spans="6:8">
      <c r="F291" s="483"/>
      <c r="H291" s="483"/>
    </row>
    <row r="292" spans="6:8">
      <c r="F292" s="483"/>
      <c r="H292" s="483"/>
    </row>
    <row r="293" spans="6:8">
      <c r="F293" s="483"/>
      <c r="H293" s="483"/>
    </row>
    <row r="294" spans="6:8">
      <c r="F294" s="483"/>
      <c r="H294" s="483"/>
    </row>
    <row r="295" spans="6:8">
      <c r="F295" s="483"/>
      <c r="H295" s="483"/>
    </row>
    <row r="296" spans="6:8">
      <c r="F296" s="483"/>
      <c r="H296" s="483"/>
    </row>
    <row r="297" spans="6:8">
      <c r="F297" s="483"/>
      <c r="H297" s="483"/>
    </row>
    <row r="298" spans="6:8">
      <c r="F298" s="483"/>
      <c r="H298" s="483"/>
    </row>
    <row r="299" spans="6:8">
      <c r="F299" s="483"/>
      <c r="H299" s="483"/>
    </row>
    <row r="300" spans="6:8">
      <c r="F300" s="483"/>
      <c r="H300" s="483"/>
    </row>
    <row r="301" spans="6:8">
      <c r="F301" s="483"/>
      <c r="H301" s="483"/>
    </row>
    <row r="302" spans="6:8">
      <c r="F302" s="483"/>
      <c r="H302" s="483"/>
    </row>
    <row r="303" spans="6:8">
      <c r="F303" s="483"/>
      <c r="H303" s="483"/>
    </row>
    <row r="304" spans="6:8">
      <c r="F304" s="483"/>
      <c r="H304" s="483"/>
    </row>
    <row r="305" spans="6:8">
      <c r="F305" s="483"/>
      <c r="H305" s="483"/>
    </row>
    <row r="306" spans="6:8">
      <c r="F306" s="483"/>
      <c r="H306" s="483"/>
    </row>
    <row r="307" spans="6:8">
      <c r="F307" s="483"/>
      <c r="H307" s="483"/>
    </row>
    <row r="308" spans="6:8">
      <c r="F308" s="483"/>
      <c r="H308" s="483"/>
    </row>
    <row r="309" spans="6:8">
      <c r="F309" s="483"/>
      <c r="H309" s="483"/>
    </row>
    <row r="310" spans="6:8">
      <c r="F310" s="483"/>
      <c r="H310" s="483"/>
    </row>
    <row r="311" spans="6:8">
      <c r="F311" s="483"/>
      <c r="H311" s="483"/>
    </row>
    <row r="312" spans="6:8">
      <c r="F312" s="483"/>
      <c r="H312" s="483"/>
    </row>
    <row r="313" spans="6:8">
      <c r="F313" s="483"/>
      <c r="H313" s="483"/>
    </row>
    <row r="314" spans="6:8">
      <c r="F314" s="483"/>
      <c r="H314" s="483"/>
    </row>
    <row r="315" spans="6:8">
      <c r="F315" s="483"/>
      <c r="H315" s="483"/>
    </row>
    <row r="316" spans="6:8">
      <c r="F316" s="483"/>
      <c r="H316" s="483"/>
    </row>
    <row r="317" spans="6:8">
      <c r="F317" s="483"/>
      <c r="H317" s="483"/>
    </row>
    <row r="318" spans="6:8">
      <c r="F318" s="483"/>
      <c r="H318" s="483"/>
    </row>
    <row r="319" spans="6:8">
      <c r="F319" s="483"/>
      <c r="H319" s="483"/>
    </row>
    <row r="320" spans="6:8">
      <c r="F320" s="483"/>
      <c r="H320" s="483"/>
    </row>
    <row r="321" spans="6:8">
      <c r="F321" s="483"/>
      <c r="H321" s="483"/>
    </row>
    <row r="322" spans="6:8">
      <c r="F322" s="483"/>
      <c r="H322" s="483"/>
    </row>
    <row r="323" spans="6:8">
      <c r="F323" s="483"/>
      <c r="H323" s="483"/>
    </row>
    <row r="324" spans="6:8">
      <c r="F324" s="483"/>
      <c r="H324" s="483"/>
    </row>
    <row r="325" spans="6:8">
      <c r="F325" s="483"/>
      <c r="H325" s="483"/>
    </row>
    <row r="326" spans="6:8">
      <c r="F326" s="483"/>
      <c r="H326" s="483"/>
    </row>
    <row r="327" spans="6:8">
      <c r="F327" s="483"/>
      <c r="H327" s="483"/>
    </row>
    <row r="328" spans="6:8">
      <c r="F328" s="483"/>
      <c r="H328" s="483"/>
    </row>
    <row r="329" spans="6:8">
      <c r="F329" s="483"/>
      <c r="H329" s="483"/>
    </row>
    <row r="330" spans="6:8">
      <c r="F330" s="483"/>
      <c r="H330" s="483"/>
    </row>
    <row r="331" spans="6:8">
      <c r="F331" s="483"/>
      <c r="H331" s="483"/>
    </row>
    <row r="332" spans="6:8">
      <c r="F332" s="483"/>
      <c r="H332" s="483"/>
    </row>
    <row r="333" spans="6:8">
      <c r="F333" s="483"/>
      <c r="H333" s="483"/>
    </row>
    <row r="334" spans="6:8">
      <c r="F334" s="483"/>
      <c r="H334" s="483"/>
    </row>
    <row r="335" spans="6:8">
      <c r="F335" s="483"/>
      <c r="H335" s="483"/>
    </row>
    <row r="336" spans="6:8">
      <c r="F336" s="483"/>
      <c r="H336" s="483"/>
    </row>
    <row r="337" spans="6:8">
      <c r="F337" s="483"/>
      <c r="H337" s="483"/>
    </row>
    <row r="338" spans="6:8">
      <c r="F338" s="483"/>
      <c r="H338" s="483"/>
    </row>
    <row r="339" spans="6:8">
      <c r="F339" s="483"/>
      <c r="H339" s="483"/>
    </row>
    <row r="340" spans="6:8">
      <c r="F340" s="483"/>
      <c r="H340" s="483"/>
    </row>
    <row r="341" spans="6:8">
      <c r="F341" s="483"/>
      <c r="H341" s="483"/>
    </row>
    <row r="342" spans="6:8">
      <c r="F342" s="483"/>
      <c r="H342" s="483"/>
    </row>
    <row r="343" spans="6:8">
      <c r="F343" s="483"/>
      <c r="H343" s="483"/>
    </row>
    <row r="344" spans="6:8">
      <c r="F344" s="483"/>
      <c r="H344" s="483"/>
    </row>
    <row r="345" spans="6:8">
      <c r="F345" s="483"/>
      <c r="H345" s="483"/>
    </row>
    <row r="346" spans="6:8">
      <c r="F346" s="483"/>
      <c r="H346" s="483"/>
    </row>
    <row r="347" spans="6:8">
      <c r="F347" s="483"/>
      <c r="H347" s="483"/>
    </row>
    <row r="348" spans="6:8">
      <c r="F348" s="483"/>
      <c r="H348" s="483"/>
    </row>
    <row r="349" spans="6:8">
      <c r="F349" s="483"/>
      <c r="H349" s="483"/>
    </row>
    <row r="350" spans="6:8">
      <c r="F350" s="483"/>
      <c r="H350" s="483"/>
    </row>
    <row r="351" spans="6:8">
      <c r="F351" s="483"/>
      <c r="H351" s="483"/>
    </row>
    <row r="352" spans="6:8">
      <c r="F352" s="483"/>
      <c r="H352" s="483"/>
    </row>
    <row r="353" spans="6:8">
      <c r="F353" s="483"/>
      <c r="H353" s="483"/>
    </row>
    <row r="354" spans="6:8">
      <c r="F354" s="483"/>
      <c r="H354" s="483"/>
    </row>
    <row r="355" spans="6:8">
      <c r="F355" s="483"/>
      <c r="H355" s="483"/>
    </row>
    <row r="356" spans="6:8">
      <c r="F356" s="483"/>
      <c r="H356" s="483"/>
    </row>
    <row r="357" spans="6:8">
      <c r="F357" s="483"/>
      <c r="H357" s="483"/>
    </row>
    <row r="358" spans="6:8">
      <c r="F358" s="483"/>
      <c r="H358" s="483"/>
    </row>
    <row r="359" spans="6:8">
      <c r="F359" s="483"/>
      <c r="H359" s="483"/>
    </row>
    <row r="360" spans="6:8">
      <c r="F360" s="483"/>
      <c r="H360" s="483"/>
    </row>
    <row r="361" spans="6:8">
      <c r="F361" s="483"/>
      <c r="H361" s="483"/>
    </row>
    <row r="362" spans="6:8">
      <c r="F362" s="483"/>
      <c r="H362" s="483"/>
    </row>
    <row r="363" spans="6:8">
      <c r="F363" s="483"/>
      <c r="H363" s="483"/>
    </row>
    <row r="364" spans="6:8">
      <c r="F364" s="483"/>
      <c r="H364" s="483"/>
    </row>
    <row r="365" spans="6:8">
      <c r="F365" s="483"/>
      <c r="H365" s="483"/>
    </row>
    <row r="366" spans="6:8">
      <c r="F366" s="483"/>
      <c r="H366" s="483"/>
    </row>
    <row r="367" spans="6:8">
      <c r="F367" s="483"/>
      <c r="H367" s="483"/>
    </row>
    <row r="368" spans="6:8">
      <c r="F368" s="483"/>
      <c r="H368" s="483"/>
    </row>
    <row r="369" spans="6:8">
      <c r="F369" s="483"/>
      <c r="H369" s="483"/>
    </row>
    <row r="370" spans="6:8">
      <c r="F370" s="483"/>
      <c r="H370" s="483"/>
    </row>
    <row r="371" spans="6:8">
      <c r="F371" s="483"/>
      <c r="H371" s="483"/>
    </row>
    <row r="372" spans="6:8">
      <c r="F372" s="483"/>
      <c r="H372" s="483"/>
    </row>
    <row r="373" spans="6:8">
      <c r="F373" s="483"/>
      <c r="H373" s="483"/>
    </row>
    <row r="374" spans="6:8">
      <c r="F374" s="483"/>
      <c r="H374" s="483"/>
    </row>
    <row r="375" spans="6:8">
      <c r="F375" s="483"/>
      <c r="H375" s="483"/>
    </row>
    <row r="376" spans="6:8">
      <c r="F376" s="483"/>
      <c r="H376" s="483"/>
    </row>
    <row r="377" spans="6:8">
      <c r="F377" s="483"/>
      <c r="H377" s="483"/>
    </row>
    <row r="378" spans="6:8">
      <c r="F378" s="483"/>
      <c r="H378" s="483"/>
    </row>
    <row r="379" spans="6:8">
      <c r="F379" s="483"/>
      <c r="H379" s="483"/>
    </row>
    <row r="380" spans="6:8">
      <c r="F380" s="483"/>
      <c r="H380" s="483"/>
    </row>
    <row r="381" spans="6:8">
      <c r="F381" s="483"/>
      <c r="H381" s="483"/>
    </row>
    <row r="382" spans="6:8">
      <c r="F382" s="483"/>
      <c r="H382" s="483"/>
    </row>
    <row r="383" spans="6:8">
      <c r="F383" s="483"/>
      <c r="H383" s="483"/>
    </row>
    <row r="384" spans="6:8">
      <c r="F384" s="483"/>
      <c r="H384" s="483"/>
    </row>
    <row r="385" spans="6:8">
      <c r="F385" s="483"/>
      <c r="H385" s="483"/>
    </row>
    <row r="386" spans="6:8">
      <c r="F386" s="483"/>
      <c r="H386" s="483"/>
    </row>
    <row r="387" spans="6:8">
      <c r="F387" s="483"/>
      <c r="H387" s="483"/>
    </row>
    <row r="388" spans="6:8">
      <c r="F388" s="483"/>
      <c r="H388" s="483"/>
    </row>
    <row r="389" spans="6:8">
      <c r="F389" s="483"/>
      <c r="H389" s="483"/>
    </row>
    <row r="390" spans="6:8">
      <c r="F390" s="483"/>
      <c r="H390" s="483"/>
    </row>
    <row r="391" spans="6:8">
      <c r="F391" s="483"/>
      <c r="H391" s="483"/>
    </row>
    <row r="392" spans="6:8">
      <c r="F392" s="483"/>
      <c r="H392" s="483"/>
    </row>
    <row r="393" spans="6:8">
      <c r="F393" s="483"/>
      <c r="H393" s="483"/>
    </row>
    <row r="394" spans="6:8">
      <c r="F394" s="483"/>
      <c r="H394" s="483"/>
    </row>
    <row r="395" spans="6:8">
      <c r="F395" s="483"/>
      <c r="H395" s="483"/>
    </row>
    <row r="396" spans="6:8">
      <c r="F396" s="483"/>
      <c r="H396" s="483"/>
    </row>
    <row r="397" spans="6:8">
      <c r="F397" s="483"/>
      <c r="H397" s="483"/>
    </row>
    <row r="398" spans="6:8">
      <c r="F398" s="483"/>
      <c r="H398" s="483"/>
    </row>
    <row r="399" spans="6:8">
      <c r="F399" s="483"/>
      <c r="H399" s="483"/>
    </row>
    <row r="400" spans="6:8">
      <c r="F400" s="483"/>
      <c r="H400" s="483"/>
    </row>
    <row r="401" spans="6:8">
      <c r="F401" s="483"/>
      <c r="H401" s="483"/>
    </row>
    <row r="402" spans="6:8">
      <c r="F402" s="483"/>
      <c r="H402" s="483"/>
    </row>
    <row r="403" spans="6:8">
      <c r="F403" s="483"/>
      <c r="H403" s="483"/>
    </row>
    <row r="404" spans="6:8">
      <c r="F404" s="483"/>
      <c r="H404" s="483"/>
    </row>
    <row r="405" spans="6:8">
      <c r="F405" s="483"/>
      <c r="H405" s="483"/>
    </row>
    <row r="406" spans="6:8">
      <c r="F406" s="483"/>
      <c r="H406" s="483"/>
    </row>
    <row r="407" spans="6:8">
      <c r="F407" s="483"/>
      <c r="H407" s="483"/>
    </row>
    <row r="408" spans="6:8">
      <c r="F408" s="483"/>
      <c r="H408" s="483"/>
    </row>
    <row r="409" spans="6:8">
      <c r="F409" s="483"/>
      <c r="H409" s="483"/>
    </row>
    <row r="410" spans="6:8">
      <c r="F410" s="483"/>
      <c r="H410" s="483"/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8"/>
  <dimension ref="A1:S2763"/>
  <sheetViews>
    <sheetView workbookViewId="0">
      <pane ySplit="1" topLeftCell="A2" activePane="bottomLeft" state="frozen"/>
      <selection pane="bottomLeft" activeCell="S2" sqref="S2:S1232"/>
    </sheetView>
  </sheetViews>
  <sheetFormatPr defaultRowHeight="12.75"/>
  <cols>
    <col min="2" max="2" width="16.5703125" style="444" customWidth="1"/>
    <col min="4" max="4" width="12.140625" customWidth="1"/>
    <col min="9" max="9" width="15.42578125" style="444" customWidth="1"/>
    <col min="11" max="11" width="11.85546875" customWidth="1"/>
    <col min="16" max="16" width="36.5703125" customWidth="1"/>
  </cols>
  <sheetData>
    <row r="1" spans="1:19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2" spans="1:19">
      <c r="A2">
        <v>1</v>
      </c>
      <c r="B2" s="444">
        <v>43118.003472222219</v>
      </c>
      <c r="C2" t="s">
        <v>98</v>
      </c>
      <c r="D2">
        <v>0.01</v>
      </c>
      <c r="F2">
        <v>1.09636</v>
      </c>
      <c r="I2" s="444">
        <v>43118.040277777778</v>
      </c>
      <c r="J2">
        <v>1.0952</v>
      </c>
      <c r="N2">
        <v>0.78</v>
      </c>
      <c r="Q2">
        <v>1</v>
      </c>
      <c r="R2" t="s">
        <v>98</v>
      </c>
      <c r="S2">
        <v>2</v>
      </c>
    </row>
    <row r="3" spans="1:19">
      <c r="A3">
        <v>3</v>
      </c>
      <c r="B3" s="444">
        <v>43118.021527777775</v>
      </c>
      <c r="C3" t="s">
        <v>98</v>
      </c>
      <c r="D3">
        <v>0.01</v>
      </c>
      <c r="F3">
        <v>1.09802</v>
      </c>
      <c r="I3" s="444">
        <v>43118.040277777778</v>
      </c>
      <c r="J3">
        <v>1.0952</v>
      </c>
      <c r="N3">
        <v>1.9</v>
      </c>
      <c r="Q3">
        <v>1</v>
      </c>
      <c r="R3" t="s">
        <v>98</v>
      </c>
      <c r="S3">
        <v>2</v>
      </c>
    </row>
    <row r="4" spans="1:19">
      <c r="A4">
        <v>2</v>
      </c>
      <c r="B4" s="444">
        <v>43118.015972222223</v>
      </c>
      <c r="C4" t="s">
        <v>97</v>
      </c>
      <c r="D4">
        <v>0.01</v>
      </c>
      <c r="F4">
        <v>1.0955999999999999</v>
      </c>
      <c r="I4" s="444">
        <v>43118.020833333336</v>
      </c>
      <c r="J4">
        <v>1.0975299999999999</v>
      </c>
      <c r="N4">
        <v>1.3</v>
      </c>
      <c r="Q4">
        <v>2</v>
      </c>
      <c r="R4" t="s">
        <v>97</v>
      </c>
      <c r="S4">
        <v>1</v>
      </c>
    </row>
    <row r="5" spans="1:19">
      <c r="A5">
        <v>4</v>
      </c>
      <c r="B5" s="444">
        <v>43118.030555555553</v>
      </c>
      <c r="C5" t="s">
        <v>97</v>
      </c>
      <c r="D5">
        <v>0.01</v>
      </c>
      <c r="F5">
        <v>1.0970899999999999</v>
      </c>
      <c r="I5" s="444">
        <v>43118.895833333336</v>
      </c>
      <c r="J5">
        <v>1.0970899999999999</v>
      </c>
      <c r="N5">
        <v>0</v>
      </c>
      <c r="Q5">
        <v>3</v>
      </c>
      <c r="R5" t="s">
        <v>97</v>
      </c>
      <c r="S5">
        <v>5</v>
      </c>
    </row>
    <row r="6" spans="1:19">
      <c r="A6">
        <v>5</v>
      </c>
      <c r="B6" s="444">
        <v>43118.03402777778</v>
      </c>
      <c r="C6" t="s">
        <v>97</v>
      </c>
      <c r="D6">
        <v>0.01</v>
      </c>
      <c r="F6">
        <v>1.09596</v>
      </c>
      <c r="I6" s="444">
        <v>43118.895833333336</v>
      </c>
      <c r="J6">
        <v>1.0970899999999999</v>
      </c>
      <c r="N6">
        <v>0.76</v>
      </c>
      <c r="Q6">
        <v>3</v>
      </c>
      <c r="R6" t="s">
        <v>97</v>
      </c>
      <c r="S6">
        <v>5</v>
      </c>
    </row>
    <row r="7" spans="1:19">
      <c r="A7">
        <v>7</v>
      </c>
      <c r="B7" s="444">
        <v>43118.124305555553</v>
      </c>
      <c r="C7" t="s">
        <v>97</v>
      </c>
      <c r="D7">
        <v>0.01</v>
      </c>
      <c r="F7">
        <v>1.0948500000000001</v>
      </c>
      <c r="I7" s="444">
        <v>43118.895833333336</v>
      </c>
      <c r="J7">
        <v>1.0970899999999999</v>
      </c>
      <c r="N7">
        <v>1.51</v>
      </c>
      <c r="Q7">
        <v>3</v>
      </c>
      <c r="R7" t="s">
        <v>97</v>
      </c>
      <c r="S7">
        <v>5</v>
      </c>
    </row>
    <row r="8" spans="1:19">
      <c r="A8">
        <v>8</v>
      </c>
      <c r="B8" s="444">
        <v>43118.210416666669</v>
      </c>
      <c r="C8" t="s">
        <v>97</v>
      </c>
      <c r="D8">
        <v>0.01</v>
      </c>
      <c r="F8">
        <v>1.0937399999999999</v>
      </c>
      <c r="I8" s="444">
        <v>43118.895833333336</v>
      </c>
      <c r="J8">
        <v>1.0970899999999999</v>
      </c>
      <c r="N8">
        <v>2.25</v>
      </c>
      <c r="Q8">
        <v>3</v>
      </c>
      <c r="R8" t="s">
        <v>97</v>
      </c>
      <c r="S8">
        <v>5</v>
      </c>
    </row>
    <row r="9" spans="1:19">
      <c r="A9">
        <v>9</v>
      </c>
      <c r="B9" s="444">
        <v>43118.229166666664</v>
      </c>
      <c r="C9" t="s">
        <v>97</v>
      </c>
      <c r="D9">
        <v>0.02</v>
      </c>
      <c r="F9">
        <v>1.0926400000000001</v>
      </c>
      <c r="I9" s="444">
        <v>43118.895833333336</v>
      </c>
      <c r="J9">
        <v>1.0970899999999999</v>
      </c>
      <c r="N9">
        <v>6</v>
      </c>
      <c r="Q9">
        <v>3</v>
      </c>
      <c r="R9" t="s">
        <v>97</v>
      </c>
      <c r="S9">
        <v>5</v>
      </c>
    </row>
    <row r="10" spans="1:19">
      <c r="A10">
        <v>6</v>
      </c>
      <c r="B10" s="444">
        <v>43118.072916666664</v>
      </c>
      <c r="C10" t="s">
        <v>98</v>
      </c>
      <c r="D10">
        <v>0.01</v>
      </c>
      <c r="F10">
        <v>1.09595</v>
      </c>
      <c r="I10" s="444">
        <v>43118.209027777775</v>
      </c>
      <c r="J10">
        <v>1.0939000000000001</v>
      </c>
      <c r="N10">
        <v>1.39</v>
      </c>
      <c r="Q10">
        <v>4</v>
      </c>
      <c r="R10" t="s">
        <v>98</v>
      </c>
      <c r="S10">
        <v>1</v>
      </c>
    </row>
    <row r="11" spans="1:19">
      <c r="A11">
        <v>10</v>
      </c>
      <c r="B11" s="444">
        <v>43118.269444444442</v>
      </c>
      <c r="C11" t="s">
        <v>98</v>
      </c>
      <c r="D11">
        <v>0.01</v>
      </c>
      <c r="F11">
        <v>1.09318</v>
      </c>
      <c r="I11" s="444">
        <v>43122.913194444445</v>
      </c>
      <c r="J11">
        <v>1.0941799999999999</v>
      </c>
      <c r="N11">
        <v>-0.72</v>
      </c>
      <c r="Q11">
        <v>5</v>
      </c>
      <c r="R11" t="s">
        <v>98</v>
      </c>
      <c r="S11">
        <v>6</v>
      </c>
    </row>
    <row r="12" spans="1:19">
      <c r="A12">
        <v>11</v>
      </c>
      <c r="B12" s="444">
        <v>43118.310416666667</v>
      </c>
      <c r="C12" t="s">
        <v>98</v>
      </c>
      <c r="D12">
        <v>0.01</v>
      </c>
      <c r="F12">
        <v>1.09429</v>
      </c>
      <c r="I12" s="444">
        <v>43122.913194444445</v>
      </c>
      <c r="J12">
        <v>1.0941799999999999</v>
      </c>
      <c r="N12">
        <v>0.03</v>
      </c>
      <c r="Q12">
        <v>5</v>
      </c>
      <c r="R12" t="s">
        <v>98</v>
      </c>
      <c r="S12">
        <v>6</v>
      </c>
    </row>
    <row r="13" spans="1:19">
      <c r="A13">
        <v>12</v>
      </c>
      <c r="B13" s="444">
        <v>43118.461111111108</v>
      </c>
      <c r="C13" t="s">
        <v>98</v>
      </c>
      <c r="D13">
        <v>0.01</v>
      </c>
      <c r="F13">
        <v>1.0954299999999999</v>
      </c>
      <c r="I13" s="444">
        <v>43122.913194444445</v>
      </c>
      <c r="J13">
        <v>1.0941799999999999</v>
      </c>
      <c r="N13">
        <v>0.8</v>
      </c>
      <c r="Q13">
        <v>5</v>
      </c>
      <c r="R13" t="s">
        <v>98</v>
      </c>
      <c r="S13">
        <v>6</v>
      </c>
    </row>
    <row r="14" spans="1:19">
      <c r="A14">
        <v>13</v>
      </c>
      <c r="B14" s="444">
        <v>43118.896527777775</v>
      </c>
      <c r="C14" t="s">
        <v>98</v>
      </c>
      <c r="D14">
        <v>0.01</v>
      </c>
      <c r="F14">
        <v>1.0970500000000001</v>
      </c>
      <c r="I14" s="444">
        <v>43122.913194444445</v>
      </c>
      <c r="J14">
        <v>1.0941799999999999</v>
      </c>
      <c r="N14">
        <v>1.89</v>
      </c>
      <c r="Q14">
        <v>5</v>
      </c>
      <c r="R14" t="s">
        <v>98</v>
      </c>
      <c r="S14">
        <v>6</v>
      </c>
    </row>
    <row r="15" spans="1:19">
      <c r="A15">
        <v>16</v>
      </c>
      <c r="B15" s="444">
        <v>43119.038194444445</v>
      </c>
      <c r="C15" t="s">
        <v>98</v>
      </c>
      <c r="D15">
        <v>0.02</v>
      </c>
      <c r="F15">
        <v>1.0981700000000001</v>
      </c>
      <c r="I15" s="444">
        <v>43122.913194444445</v>
      </c>
      <c r="J15">
        <v>1.0941799999999999</v>
      </c>
      <c r="N15">
        <v>5.32</v>
      </c>
      <c r="Q15">
        <v>5</v>
      </c>
      <c r="R15" t="s">
        <v>98</v>
      </c>
      <c r="S15">
        <v>6</v>
      </c>
    </row>
    <row r="16" spans="1:19">
      <c r="A16">
        <v>19</v>
      </c>
      <c r="B16" s="444">
        <v>43119.454861111109</v>
      </c>
      <c r="C16" t="s">
        <v>98</v>
      </c>
      <c r="D16">
        <v>0.03</v>
      </c>
      <c r="F16">
        <v>1.0992999999999999</v>
      </c>
      <c r="I16" s="444">
        <v>43122.913194444445</v>
      </c>
      <c r="J16">
        <v>1.0941799999999999</v>
      </c>
      <c r="N16">
        <v>10.27</v>
      </c>
      <c r="Q16">
        <v>5</v>
      </c>
      <c r="R16" t="s">
        <v>98</v>
      </c>
      <c r="S16">
        <v>6</v>
      </c>
    </row>
    <row r="17" spans="1:19">
      <c r="A17">
        <v>14</v>
      </c>
      <c r="B17" s="444">
        <v>43118.902083333334</v>
      </c>
      <c r="C17" t="s">
        <v>97</v>
      </c>
      <c r="D17">
        <v>0.01</v>
      </c>
      <c r="F17">
        <v>1.09579</v>
      </c>
      <c r="I17" s="444">
        <v>43118.992361111108</v>
      </c>
      <c r="J17">
        <v>1.0972599999999999</v>
      </c>
      <c r="N17">
        <v>0.99</v>
      </c>
      <c r="Q17">
        <v>6</v>
      </c>
      <c r="R17" t="s">
        <v>97</v>
      </c>
      <c r="S17">
        <v>2</v>
      </c>
    </row>
    <row r="18" spans="1:19">
      <c r="A18">
        <v>15</v>
      </c>
      <c r="B18" s="444">
        <v>43118.907638888886</v>
      </c>
      <c r="C18" t="s">
        <v>97</v>
      </c>
      <c r="D18">
        <v>0.01</v>
      </c>
      <c r="F18">
        <v>1.09466</v>
      </c>
      <c r="I18" s="444">
        <v>43118.992361111108</v>
      </c>
      <c r="J18">
        <v>1.0972599999999999</v>
      </c>
      <c r="N18">
        <v>1.75</v>
      </c>
      <c r="Q18">
        <v>6</v>
      </c>
      <c r="R18" t="s">
        <v>97</v>
      </c>
      <c r="S18">
        <v>2</v>
      </c>
    </row>
    <row r="19" spans="1:19">
      <c r="A19">
        <v>17</v>
      </c>
      <c r="B19" s="444">
        <v>43119.042361111111</v>
      </c>
      <c r="C19" t="s">
        <v>97</v>
      </c>
      <c r="D19">
        <v>0.01</v>
      </c>
      <c r="F19">
        <v>1.09697</v>
      </c>
      <c r="I19" s="444">
        <v>43119.298611111109</v>
      </c>
      <c r="J19">
        <v>1.0990800000000001</v>
      </c>
      <c r="N19">
        <v>1.43</v>
      </c>
      <c r="Q19">
        <v>7</v>
      </c>
      <c r="R19" t="s">
        <v>97</v>
      </c>
      <c r="S19">
        <v>1</v>
      </c>
    </row>
    <row r="20" spans="1:19">
      <c r="A20">
        <v>18</v>
      </c>
      <c r="B20" s="444">
        <v>43119.362500000003</v>
      </c>
      <c r="C20" t="s">
        <v>97</v>
      </c>
      <c r="D20">
        <v>0.01</v>
      </c>
      <c r="F20">
        <v>1.0974299999999999</v>
      </c>
      <c r="I20" s="444">
        <v>43119.500694444447</v>
      </c>
      <c r="J20">
        <v>1.0994200000000001</v>
      </c>
      <c r="N20">
        <v>1.34</v>
      </c>
      <c r="Q20">
        <v>8</v>
      </c>
      <c r="R20" t="s">
        <v>97</v>
      </c>
      <c r="S20">
        <v>1</v>
      </c>
    </row>
    <row r="21" spans="1:19">
      <c r="A21">
        <v>20</v>
      </c>
      <c r="B21" s="444">
        <v>43119.567361111112</v>
      </c>
      <c r="C21" t="s">
        <v>97</v>
      </c>
      <c r="D21">
        <v>0.01</v>
      </c>
      <c r="F21">
        <v>1.0995299999999999</v>
      </c>
      <c r="I21" s="444">
        <v>43124.906944444447</v>
      </c>
      <c r="J21">
        <v>1.09572</v>
      </c>
      <c r="N21">
        <v>-2.66</v>
      </c>
      <c r="Q21">
        <v>9</v>
      </c>
      <c r="R21" t="s">
        <v>97</v>
      </c>
      <c r="S21">
        <v>8</v>
      </c>
    </row>
    <row r="22" spans="1:19">
      <c r="A22">
        <v>21</v>
      </c>
      <c r="B22" s="444">
        <v>43119.582638888889</v>
      </c>
      <c r="C22" t="s">
        <v>97</v>
      </c>
      <c r="D22">
        <v>0.01</v>
      </c>
      <c r="F22">
        <v>1.0984100000000001</v>
      </c>
      <c r="I22" s="444">
        <v>43124.906944444447</v>
      </c>
      <c r="J22">
        <v>1.09572</v>
      </c>
      <c r="N22">
        <v>-1.9</v>
      </c>
      <c r="Q22">
        <v>9</v>
      </c>
      <c r="R22" t="s">
        <v>97</v>
      </c>
      <c r="S22">
        <v>8</v>
      </c>
    </row>
    <row r="23" spans="1:19">
      <c r="A23">
        <v>22</v>
      </c>
      <c r="B23" s="444">
        <v>43119.913888888892</v>
      </c>
      <c r="C23" t="s">
        <v>97</v>
      </c>
      <c r="D23">
        <v>0.01</v>
      </c>
      <c r="F23">
        <v>1.0972900000000001</v>
      </c>
      <c r="I23" s="444">
        <v>43124.906944444447</v>
      </c>
      <c r="J23">
        <v>1.09572</v>
      </c>
      <c r="N23">
        <v>-1.1499999999999999</v>
      </c>
      <c r="Q23">
        <v>9</v>
      </c>
      <c r="R23" t="s">
        <v>97</v>
      </c>
      <c r="S23">
        <v>8</v>
      </c>
    </row>
    <row r="24" spans="1:19">
      <c r="A24">
        <v>23</v>
      </c>
      <c r="B24" s="444">
        <v>43122.364583333336</v>
      </c>
      <c r="C24" t="s">
        <v>97</v>
      </c>
      <c r="D24">
        <v>0.01</v>
      </c>
      <c r="F24">
        <v>1.0961700000000001</v>
      </c>
      <c r="I24" s="444">
        <v>43124.906944444447</v>
      </c>
      <c r="J24">
        <v>1.09572</v>
      </c>
      <c r="N24">
        <v>-0.36</v>
      </c>
      <c r="Q24">
        <v>9</v>
      </c>
      <c r="R24" t="s">
        <v>97</v>
      </c>
      <c r="S24">
        <v>8</v>
      </c>
    </row>
    <row r="25" spans="1:19">
      <c r="A25">
        <v>24</v>
      </c>
      <c r="B25" s="444">
        <v>43122.644444444442</v>
      </c>
      <c r="C25" t="s">
        <v>97</v>
      </c>
      <c r="D25">
        <v>0.02</v>
      </c>
      <c r="F25">
        <v>1.0950500000000001</v>
      </c>
      <c r="I25" s="444">
        <v>43124.906944444447</v>
      </c>
      <c r="J25">
        <v>1.09572</v>
      </c>
      <c r="N25">
        <v>0.78</v>
      </c>
      <c r="Q25">
        <v>9</v>
      </c>
      <c r="R25" t="s">
        <v>97</v>
      </c>
      <c r="S25">
        <v>8</v>
      </c>
    </row>
    <row r="26" spans="1:19">
      <c r="A26">
        <v>25</v>
      </c>
      <c r="B26" s="444">
        <v>43122.915972222225</v>
      </c>
      <c r="C26" t="s">
        <v>97</v>
      </c>
      <c r="D26">
        <v>0.03</v>
      </c>
      <c r="F26">
        <v>1.0938399999999999</v>
      </c>
      <c r="I26" s="444">
        <v>43124.906944444447</v>
      </c>
      <c r="J26">
        <v>1.09572</v>
      </c>
      <c r="N26">
        <v>3.62</v>
      </c>
      <c r="Q26">
        <v>9</v>
      </c>
      <c r="R26" t="s">
        <v>97</v>
      </c>
      <c r="S26">
        <v>8</v>
      </c>
    </row>
    <row r="27" spans="1:19">
      <c r="A27">
        <v>26</v>
      </c>
      <c r="B27" s="444">
        <v>43123.055555555555</v>
      </c>
      <c r="C27" t="s">
        <v>97</v>
      </c>
      <c r="D27">
        <v>0.05</v>
      </c>
      <c r="F27">
        <v>1.0927100000000001</v>
      </c>
      <c r="I27" s="444">
        <v>43124.906944444447</v>
      </c>
      <c r="J27">
        <v>1.09572</v>
      </c>
      <c r="N27">
        <v>9.99</v>
      </c>
      <c r="Q27">
        <v>9</v>
      </c>
      <c r="R27" t="s">
        <v>97</v>
      </c>
      <c r="S27">
        <v>8</v>
      </c>
    </row>
    <row r="28" spans="1:19">
      <c r="A28">
        <v>28</v>
      </c>
      <c r="B28" s="444">
        <v>43123.37222222222</v>
      </c>
      <c r="C28" t="s">
        <v>97</v>
      </c>
      <c r="D28">
        <v>0.09</v>
      </c>
      <c r="F28">
        <v>1.0881000000000001</v>
      </c>
      <c r="I28" s="444">
        <v>43124.906944444447</v>
      </c>
      <c r="J28">
        <v>1.09572</v>
      </c>
      <c r="N28">
        <v>45.94</v>
      </c>
      <c r="Q28">
        <v>9</v>
      </c>
      <c r="R28" t="s">
        <v>97</v>
      </c>
      <c r="S28">
        <v>8</v>
      </c>
    </row>
    <row r="29" spans="1:19">
      <c r="A29">
        <v>27</v>
      </c>
      <c r="B29" s="444">
        <v>43123.0625</v>
      </c>
      <c r="C29" t="s">
        <v>98</v>
      </c>
      <c r="D29">
        <v>0.01</v>
      </c>
      <c r="F29">
        <v>1.0924799999999999</v>
      </c>
      <c r="I29" s="444">
        <v>43123.164583333331</v>
      </c>
      <c r="J29">
        <v>1.09049</v>
      </c>
      <c r="N29">
        <v>1.34</v>
      </c>
      <c r="Q29">
        <v>10</v>
      </c>
      <c r="R29" t="s">
        <v>98</v>
      </c>
      <c r="S29">
        <v>1</v>
      </c>
    </row>
    <row r="30" spans="1:19">
      <c r="A30">
        <v>29</v>
      </c>
      <c r="B30" s="444">
        <v>43123.425000000003</v>
      </c>
      <c r="C30" t="s">
        <v>98</v>
      </c>
      <c r="D30">
        <v>0.01</v>
      </c>
      <c r="F30">
        <v>1.08768</v>
      </c>
      <c r="I30" s="444">
        <v>43123.619444444441</v>
      </c>
      <c r="J30">
        <v>1.0862499999999999</v>
      </c>
      <c r="N30">
        <v>0.96</v>
      </c>
      <c r="Q30">
        <v>11</v>
      </c>
      <c r="R30" t="s">
        <v>98</v>
      </c>
      <c r="S30">
        <v>2</v>
      </c>
    </row>
    <row r="31" spans="1:19">
      <c r="A31">
        <v>30</v>
      </c>
      <c r="B31" s="444">
        <v>43123.492361111108</v>
      </c>
      <c r="C31" t="s">
        <v>98</v>
      </c>
      <c r="D31">
        <v>0.01</v>
      </c>
      <c r="F31">
        <v>1.0887899999999999</v>
      </c>
      <c r="I31" s="444">
        <v>43123.619444444441</v>
      </c>
      <c r="J31">
        <v>1.0862499999999999</v>
      </c>
      <c r="N31">
        <v>1.71</v>
      </c>
      <c r="Q31">
        <v>11</v>
      </c>
      <c r="R31" t="s">
        <v>98</v>
      </c>
      <c r="S31">
        <v>2</v>
      </c>
    </row>
    <row r="32" spans="1:19">
      <c r="A32">
        <v>31</v>
      </c>
      <c r="B32" s="444">
        <v>43123.665972222225</v>
      </c>
      <c r="C32" t="s">
        <v>98</v>
      </c>
      <c r="D32">
        <v>0.01</v>
      </c>
      <c r="F32">
        <v>1.0862099999999999</v>
      </c>
      <c r="I32" s="444">
        <v>43124.905555555553</v>
      </c>
      <c r="J32">
        <v>1.0862000000000001</v>
      </c>
      <c r="N32">
        <v>-0.02</v>
      </c>
      <c r="Q32">
        <v>12</v>
      </c>
      <c r="R32" t="s">
        <v>98</v>
      </c>
      <c r="S32">
        <v>5</v>
      </c>
    </row>
    <row r="33" spans="1:19">
      <c r="A33">
        <v>32</v>
      </c>
      <c r="B33" s="444">
        <v>43123.675000000003</v>
      </c>
      <c r="C33" t="s">
        <v>98</v>
      </c>
      <c r="D33">
        <v>0.01</v>
      </c>
      <c r="F33">
        <v>1.0873200000000001</v>
      </c>
      <c r="I33" s="444">
        <v>43124.905555555553</v>
      </c>
      <c r="J33">
        <v>1.0862000000000001</v>
      </c>
      <c r="N33">
        <v>0.73</v>
      </c>
      <c r="Q33">
        <v>12</v>
      </c>
      <c r="R33" t="s">
        <v>98</v>
      </c>
      <c r="S33">
        <v>5</v>
      </c>
    </row>
    <row r="34" spans="1:19">
      <c r="A34">
        <v>33</v>
      </c>
      <c r="B34" s="444">
        <v>43124.069444444445</v>
      </c>
      <c r="C34" t="s">
        <v>98</v>
      </c>
      <c r="D34">
        <v>0.01</v>
      </c>
      <c r="F34">
        <v>1.08846</v>
      </c>
      <c r="I34" s="444">
        <v>43124.905555555553</v>
      </c>
      <c r="J34">
        <v>1.0862000000000001</v>
      </c>
      <c r="N34">
        <v>1.53</v>
      </c>
      <c r="Q34">
        <v>12</v>
      </c>
      <c r="R34" t="s">
        <v>98</v>
      </c>
      <c r="S34">
        <v>5</v>
      </c>
    </row>
    <row r="35" spans="1:19">
      <c r="A35">
        <v>34</v>
      </c>
      <c r="B35" s="444">
        <v>43124.397916666669</v>
      </c>
      <c r="C35" t="s">
        <v>98</v>
      </c>
      <c r="D35">
        <v>0.01</v>
      </c>
      <c r="F35">
        <v>1.0895699999999999</v>
      </c>
      <c r="I35" s="444">
        <v>43124.905555555553</v>
      </c>
      <c r="J35">
        <v>1.0862000000000001</v>
      </c>
      <c r="N35">
        <v>2.2799999999999998</v>
      </c>
      <c r="Q35">
        <v>12</v>
      </c>
      <c r="R35" t="s">
        <v>98</v>
      </c>
      <c r="S35">
        <v>5</v>
      </c>
    </row>
    <row r="36" spans="1:19">
      <c r="A36">
        <v>35</v>
      </c>
      <c r="B36" s="444">
        <v>43124.459722222222</v>
      </c>
      <c r="C36" t="s">
        <v>98</v>
      </c>
      <c r="D36">
        <v>0.02</v>
      </c>
      <c r="F36">
        <v>1.09067</v>
      </c>
      <c r="I36" s="444">
        <v>43124.905555555553</v>
      </c>
      <c r="J36">
        <v>1.0862000000000001</v>
      </c>
      <c r="N36">
        <v>6.02</v>
      </c>
      <c r="Q36">
        <v>12</v>
      </c>
      <c r="R36" t="s">
        <v>98</v>
      </c>
      <c r="S36">
        <v>5</v>
      </c>
    </row>
    <row r="37" spans="1:19">
      <c r="A37">
        <v>36</v>
      </c>
      <c r="B37" s="444">
        <v>43124.913888888892</v>
      </c>
      <c r="C37" t="s">
        <v>98</v>
      </c>
      <c r="D37">
        <v>0.01</v>
      </c>
      <c r="F37">
        <v>1.0987499999999999</v>
      </c>
      <c r="I37" s="444">
        <v>43124.999305555553</v>
      </c>
      <c r="J37">
        <v>1.09676</v>
      </c>
      <c r="N37">
        <v>1.34</v>
      </c>
      <c r="Q37">
        <v>13</v>
      </c>
      <c r="R37" t="s">
        <v>98</v>
      </c>
      <c r="S37">
        <v>1</v>
      </c>
    </row>
    <row r="38" spans="1:19">
      <c r="A38">
        <v>37</v>
      </c>
      <c r="B38" s="444">
        <v>43124.930555555555</v>
      </c>
      <c r="C38" t="s">
        <v>97</v>
      </c>
      <c r="D38">
        <v>0.01</v>
      </c>
      <c r="F38">
        <v>1.0974900000000001</v>
      </c>
      <c r="I38" s="444">
        <v>43125.240277777775</v>
      </c>
      <c r="J38">
        <v>1.0984</v>
      </c>
      <c r="N38">
        <v>0.53</v>
      </c>
      <c r="Q38">
        <v>14</v>
      </c>
      <c r="R38" t="s">
        <v>97</v>
      </c>
      <c r="S38">
        <v>3</v>
      </c>
    </row>
    <row r="39" spans="1:19">
      <c r="A39">
        <v>38</v>
      </c>
      <c r="B39" s="444">
        <v>43125.008333333331</v>
      </c>
      <c r="C39" t="s">
        <v>97</v>
      </c>
      <c r="D39">
        <v>0.01</v>
      </c>
      <c r="F39">
        <v>1.09636</v>
      </c>
      <c r="I39" s="444">
        <v>43125.240277777775</v>
      </c>
      <c r="J39">
        <v>1.0984</v>
      </c>
      <c r="N39">
        <v>1.38</v>
      </c>
      <c r="Q39">
        <v>14</v>
      </c>
      <c r="R39" t="s">
        <v>97</v>
      </c>
      <c r="S39">
        <v>3</v>
      </c>
    </row>
    <row r="40" spans="1:19">
      <c r="A40">
        <v>40</v>
      </c>
      <c r="B40" s="444">
        <v>43125.123611111114</v>
      </c>
      <c r="C40" t="s">
        <v>97</v>
      </c>
      <c r="D40">
        <v>0.01</v>
      </c>
      <c r="F40">
        <v>1.0952200000000001</v>
      </c>
      <c r="I40" s="444">
        <v>43125.240277777775</v>
      </c>
      <c r="J40">
        <v>1.0984</v>
      </c>
      <c r="N40">
        <v>2.15</v>
      </c>
      <c r="Q40">
        <v>14</v>
      </c>
      <c r="R40" t="s">
        <v>97</v>
      </c>
      <c r="S40">
        <v>3</v>
      </c>
    </row>
    <row r="41" spans="1:19">
      <c r="A41">
        <v>39</v>
      </c>
      <c r="B41" s="444">
        <v>43125.011111111111</v>
      </c>
      <c r="C41" t="s">
        <v>98</v>
      </c>
      <c r="D41">
        <v>0.01</v>
      </c>
      <c r="F41">
        <v>1.0968</v>
      </c>
      <c r="I41" s="444">
        <v>43125.125694444447</v>
      </c>
      <c r="J41">
        <v>1.0948199999999999</v>
      </c>
      <c r="N41">
        <v>1.34</v>
      </c>
      <c r="Q41">
        <v>15</v>
      </c>
      <c r="R41" t="s">
        <v>98</v>
      </c>
      <c r="S41">
        <v>1</v>
      </c>
    </row>
    <row r="42" spans="1:19">
      <c r="A42">
        <v>41</v>
      </c>
      <c r="B42" s="444">
        <v>43125.128472222219</v>
      </c>
      <c r="C42" t="s">
        <v>98</v>
      </c>
      <c r="D42">
        <v>0.01</v>
      </c>
      <c r="F42">
        <v>1.0956300000000001</v>
      </c>
      <c r="I42" s="444">
        <v>43125.506944444445</v>
      </c>
      <c r="J42">
        <v>1.095</v>
      </c>
      <c r="N42">
        <v>0.42</v>
      </c>
      <c r="Q42">
        <v>16</v>
      </c>
      <c r="R42" t="s">
        <v>98</v>
      </c>
      <c r="S42">
        <v>4</v>
      </c>
    </row>
    <row r="43" spans="1:19">
      <c r="A43">
        <v>42</v>
      </c>
      <c r="B43" s="444">
        <v>43125.156944444447</v>
      </c>
      <c r="C43" t="s">
        <v>98</v>
      </c>
      <c r="D43">
        <v>0.01</v>
      </c>
      <c r="F43">
        <v>1.0967499999999999</v>
      </c>
      <c r="I43" s="444">
        <v>43125.506944444445</v>
      </c>
      <c r="J43">
        <v>1.095</v>
      </c>
      <c r="N43">
        <v>1.17</v>
      </c>
      <c r="Q43">
        <v>16</v>
      </c>
      <c r="R43" t="s">
        <v>98</v>
      </c>
      <c r="S43">
        <v>4</v>
      </c>
    </row>
    <row r="44" spans="1:19">
      <c r="A44">
        <v>43</v>
      </c>
      <c r="B44" s="444">
        <v>43125.240277777775</v>
      </c>
      <c r="C44" t="s">
        <v>98</v>
      </c>
      <c r="D44">
        <v>0.01</v>
      </c>
      <c r="F44">
        <v>1.09785</v>
      </c>
      <c r="I44" s="444">
        <v>43125.506944444445</v>
      </c>
      <c r="J44">
        <v>1.095</v>
      </c>
      <c r="N44">
        <v>1.92</v>
      </c>
      <c r="Q44">
        <v>16</v>
      </c>
      <c r="R44" t="s">
        <v>98</v>
      </c>
      <c r="S44">
        <v>4</v>
      </c>
    </row>
    <row r="45" spans="1:19">
      <c r="A45">
        <v>45</v>
      </c>
      <c r="B45" s="444">
        <v>43125.271527777775</v>
      </c>
      <c r="C45" t="s">
        <v>98</v>
      </c>
      <c r="D45">
        <v>0.01</v>
      </c>
      <c r="F45">
        <v>1.0989500000000001</v>
      </c>
      <c r="I45" s="444">
        <v>43125.506944444445</v>
      </c>
      <c r="J45">
        <v>1.095</v>
      </c>
      <c r="N45">
        <v>2.66</v>
      </c>
      <c r="Q45">
        <v>16</v>
      </c>
      <c r="R45" t="s">
        <v>98</v>
      </c>
      <c r="S45">
        <v>4</v>
      </c>
    </row>
    <row r="46" spans="1:19">
      <c r="A46">
        <v>44</v>
      </c>
      <c r="B46" s="444">
        <v>43125.260416666664</v>
      </c>
      <c r="C46" t="s">
        <v>97</v>
      </c>
      <c r="D46">
        <v>0.01</v>
      </c>
      <c r="F46">
        <v>1.0980099999999999</v>
      </c>
      <c r="I46" s="444">
        <v>43125.624305555553</v>
      </c>
      <c r="J46">
        <v>1.0986400000000001</v>
      </c>
      <c r="N46">
        <v>0.43</v>
      </c>
      <c r="Q46">
        <v>17</v>
      </c>
      <c r="R46" t="s">
        <v>97</v>
      </c>
      <c r="S46">
        <v>4</v>
      </c>
    </row>
    <row r="47" spans="1:19">
      <c r="A47">
        <v>46</v>
      </c>
      <c r="B47" s="444">
        <v>43125.328472222223</v>
      </c>
      <c r="C47" t="s">
        <v>97</v>
      </c>
      <c r="D47">
        <v>0.01</v>
      </c>
      <c r="F47">
        <v>1.0968899999999999</v>
      </c>
      <c r="I47" s="444">
        <v>43125.624305555553</v>
      </c>
      <c r="J47">
        <v>1.0986400000000001</v>
      </c>
      <c r="N47">
        <v>1.18</v>
      </c>
      <c r="Q47">
        <v>17</v>
      </c>
      <c r="R47" t="s">
        <v>97</v>
      </c>
      <c r="S47">
        <v>4</v>
      </c>
    </row>
    <row r="48" spans="1:19">
      <c r="A48">
        <v>47</v>
      </c>
      <c r="B48" s="444">
        <v>43125.486805555556</v>
      </c>
      <c r="C48" t="s">
        <v>97</v>
      </c>
      <c r="D48">
        <v>0.01</v>
      </c>
      <c r="F48">
        <v>1.09579</v>
      </c>
      <c r="I48" s="444">
        <v>43125.624305555553</v>
      </c>
      <c r="J48">
        <v>1.0986400000000001</v>
      </c>
      <c r="N48">
        <v>1.92</v>
      </c>
      <c r="Q48">
        <v>17</v>
      </c>
      <c r="R48" t="s">
        <v>97</v>
      </c>
      <c r="S48">
        <v>4</v>
      </c>
    </row>
    <row r="49" spans="1:19">
      <c r="A49">
        <v>48</v>
      </c>
      <c r="B49" s="444">
        <v>43125.507638888892</v>
      </c>
      <c r="C49" t="s">
        <v>97</v>
      </c>
      <c r="D49">
        <v>0.01</v>
      </c>
      <c r="F49">
        <v>1.0946800000000001</v>
      </c>
      <c r="I49" s="444">
        <v>43125.624305555553</v>
      </c>
      <c r="J49">
        <v>1.0986400000000001</v>
      </c>
      <c r="N49">
        <v>2.67</v>
      </c>
      <c r="Q49">
        <v>17</v>
      </c>
      <c r="R49" t="s">
        <v>97</v>
      </c>
      <c r="S49">
        <v>4</v>
      </c>
    </row>
    <row r="50" spans="1:19">
      <c r="A50">
        <v>49</v>
      </c>
      <c r="B50" s="444">
        <v>43125.511111111111</v>
      </c>
      <c r="C50" t="s">
        <v>98</v>
      </c>
      <c r="D50">
        <v>0.01</v>
      </c>
      <c r="F50">
        <v>1.0951299999999999</v>
      </c>
      <c r="I50" s="444">
        <v>43125.830555555556</v>
      </c>
      <c r="J50">
        <v>1.09449</v>
      </c>
      <c r="N50">
        <v>0.43</v>
      </c>
      <c r="Q50">
        <v>18</v>
      </c>
      <c r="R50" t="s">
        <v>98</v>
      </c>
      <c r="S50">
        <v>4</v>
      </c>
    </row>
    <row r="51" spans="1:19">
      <c r="A51">
        <v>50</v>
      </c>
      <c r="B51" s="444">
        <v>43125.568055555559</v>
      </c>
      <c r="C51" t="s">
        <v>98</v>
      </c>
      <c r="D51">
        <v>0.01</v>
      </c>
      <c r="F51">
        <v>1.09623</v>
      </c>
      <c r="I51" s="444">
        <v>43125.830555555556</v>
      </c>
      <c r="J51">
        <v>1.09449</v>
      </c>
      <c r="N51">
        <v>1.17</v>
      </c>
      <c r="Q51">
        <v>18</v>
      </c>
      <c r="R51" t="s">
        <v>98</v>
      </c>
      <c r="S51">
        <v>4</v>
      </c>
    </row>
    <row r="52" spans="1:19">
      <c r="A52">
        <v>51</v>
      </c>
      <c r="B52" s="444">
        <v>43125.583333333336</v>
      </c>
      <c r="C52" t="s">
        <v>98</v>
      </c>
      <c r="D52">
        <v>0.01</v>
      </c>
      <c r="F52">
        <v>1.09734</v>
      </c>
      <c r="I52" s="444">
        <v>43125.830555555556</v>
      </c>
      <c r="J52">
        <v>1.09449</v>
      </c>
      <c r="N52">
        <v>1.92</v>
      </c>
      <c r="Q52">
        <v>18</v>
      </c>
      <c r="R52" t="s">
        <v>98</v>
      </c>
      <c r="S52">
        <v>4</v>
      </c>
    </row>
    <row r="53" spans="1:19">
      <c r="A53">
        <v>52</v>
      </c>
      <c r="B53" s="444">
        <v>43125.624305555553</v>
      </c>
      <c r="C53" t="s">
        <v>98</v>
      </c>
      <c r="D53">
        <v>0.01</v>
      </c>
      <c r="F53">
        <v>1.0984400000000001</v>
      </c>
      <c r="I53" s="444">
        <v>43125.830555555556</v>
      </c>
      <c r="J53">
        <v>1.09449</v>
      </c>
      <c r="N53">
        <v>2.66</v>
      </c>
      <c r="Q53">
        <v>18</v>
      </c>
      <c r="R53" t="s">
        <v>98</v>
      </c>
      <c r="S53">
        <v>4</v>
      </c>
    </row>
    <row r="54" spans="1:19">
      <c r="A54">
        <v>53</v>
      </c>
      <c r="B54" s="444">
        <v>43125.666666666664</v>
      </c>
      <c r="C54" t="s">
        <v>97</v>
      </c>
      <c r="D54">
        <v>0.01</v>
      </c>
      <c r="F54">
        <v>1.0974699999999999</v>
      </c>
      <c r="I54" s="444">
        <v>43125.972222222219</v>
      </c>
      <c r="J54">
        <v>1.0981099999999999</v>
      </c>
      <c r="N54">
        <v>0.43</v>
      </c>
      <c r="Q54">
        <v>19</v>
      </c>
      <c r="R54" t="s">
        <v>97</v>
      </c>
      <c r="S54">
        <v>4</v>
      </c>
    </row>
    <row r="55" spans="1:19">
      <c r="A55">
        <v>54</v>
      </c>
      <c r="B55" s="444">
        <v>43125.679166666669</v>
      </c>
      <c r="C55" t="s">
        <v>97</v>
      </c>
      <c r="D55">
        <v>0.01</v>
      </c>
      <c r="F55">
        <v>1.0963700000000001</v>
      </c>
      <c r="I55" s="444">
        <v>43125.972222222219</v>
      </c>
      <c r="J55">
        <v>1.0981099999999999</v>
      </c>
      <c r="N55">
        <v>1.17</v>
      </c>
      <c r="Q55">
        <v>19</v>
      </c>
      <c r="R55" t="s">
        <v>97</v>
      </c>
      <c r="S55">
        <v>4</v>
      </c>
    </row>
    <row r="56" spans="1:19">
      <c r="A56">
        <v>55</v>
      </c>
      <c r="B56" s="444">
        <v>43125.8125</v>
      </c>
      <c r="C56" t="s">
        <v>97</v>
      </c>
      <c r="D56">
        <v>0.01</v>
      </c>
      <c r="F56">
        <v>1.0952599999999999</v>
      </c>
      <c r="I56" s="444">
        <v>43125.972222222219</v>
      </c>
      <c r="J56">
        <v>1.0981099999999999</v>
      </c>
      <c r="N56">
        <v>1.92</v>
      </c>
      <c r="Q56">
        <v>19</v>
      </c>
      <c r="R56" t="s">
        <v>97</v>
      </c>
      <c r="S56">
        <v>4</v>
      </c>
    </row>
    <row r="57" spans="1:19">
      <c r="A57">
        <v>56</v>
      </c>
      <c r="B57" s="444">
        <v>43125.830555555556</v>
      </c>
      <c r="C57" t="s">
        <v>97</v>
      </c>
      <c r="D57">
        <v>0.01</v>
      </c>
      <c r="F57">
        <v>1.0941399999999999</v>
      </c>
      <c r="I57" s="444">
        <v>43125.972222222219</v>
      </c>
      <c r="J57">
        <v>1.0981099999999999</v>
      </c>
      <c r="N57">
        <v>2.67</v>
      </c>
      <c r="Q57">
        <v>19</v>
      </c>
      <c r="R57" t="s">
        <v>97</v>
      </c>
      <c r="S57">
        <v>4</v>
      </c>
    </row>
    <row r="58" spans="1:19">
      <c r="A58">
        <v>57</v>
      </c>
      <c r="B58" s="444">
        <v>43125.834722222222</v>
      </c>
      <c r="C58" t="s">
        <v>98</v>
      </c>
      <c r="D58">
        <v>0.01</v>
      </c>
      <c r="F58">
        <v>1.09409</v>
      </c>
      <c r="I58" s="444">
        <v>43131.020833333336</v>
      </c>
      <c r="J58">
        <v>1.09789</v>
      </c>
      <c r="N58">
        <v>-2.66</v>
      </c>
      <c r="Q58">
        <v>20</v>
      </c>
      <c r="R58" t="s">
        <v>98</v>
      </c>
      <c r="S58">
        <v>8</v>
      </c>
    </row>
    <row r="59" spans="1:19">
      <c r="A59">
        <v>58</v>
      </c>
      <c r="B59" s="444">
        <v>43125.852083333331</v>
      </c>
      <c r="C59" t="s">
        <v>98</v>
      </c>
      <c r="D59">
        <v>0.01</v>
      </c>
      <c r="F59">
        <v>1.0951900000000001</v>
      </c>
      <c r="I59" s="444">
        <v>43131.020833333336</v>
      </c>
      <c r="J59">
        <v>1.09789</v>
      </c>
      <c r="N59">
        <v>-1.92</v>
      </c>
      <c r="Q59">
        <v>20</v>
      </c>
      <c r="R59" t="s">
        <v>98</v>
      </c>
      <c r="S59">
        <v>8</v>
      </c>
    </row>
    <row r="60" spans="1:19">
      <c r="A60">
        <v>59</v>
      </c>
      <c r="B60" s="444">
        <v>43125.885416666664</v>
      </c>
      <c r="C60" t="s">
        <v>98</v>
      </c>
      <c r="D60">
        <v>0.01</v>
      </c>
      <c r="F60">
        <v>1.09632</v>
      </c>
      <c r="I60" s="444">
        <v>43131.020833333336</v>
      </c>
      <c r="J60">
        <v>1.09789</v>
      </c>
      <c r="N60">
        <v>-1.1599999999999999</v>
      </c>
      <c r="Q60">
        <v>20</v>
      </c>
      <c r="R60" t="s">
        <v>98</v>
      </c>
      <c r="S60">
        <v>8</v>
      </c>
    </row>
    <row r="61" spans="1:19">
      <c r="A61">
        <v>60</v>
      </c>
      <c r="B61" s="444">
        <v>43125.955555555556</v>
      </c>
      <c r="C61" t="s">
        <v>98</v>
      </c>
      <c r="D61">
        <v>0.01</v>
      </c>
      <c r="F61">
        <v>1.0975900000000001</v>
      </c>
      <c r="I61" s="444">
        <v>43131.020833333336</v>
      </c>
      <c r="J61">
        <v>1.09789</v>
      </c>
      <c r="N61">
        <v>-0.3</v>
      </c>
      <c r="Q61">
        <v>20</v>
      </c>
      <c r="R61" t="s">
        <v>98</v>
      </c>
      <c r="S61">
        <v>8</v>
      </c>
    </row>
    <row r="62" spans="1:19">
      <c r="A62">
        <v>63</v>
      </c>
      <c r="B62" s="444">
        <v>43126.481249999997</v>
      </c>
      <c r="C62" t="s">
        <v>98</v>
      </c>
      <c r="D62">
        <v>0.02</v>
      </c>
      <c r="F62">
        <v>1.0987</v>
      </c>
      <c r="I62" s="444">
        <v>43131.020833333336</v>
      </c>
      <c r="J62">
        <v>1.09789</v>
      </c>
      <c r="N62">
        <v>0.94</v>
      </c>
      <c r="Q62">
        <v>20</v>
      </c>
      <c r="R62" t="s">
        <v>98</v>
      </c>
      <c r="S62">
        <v>8</v>
      </c>
    </row>
    <row r="63" spans="1:19">
      <c r="A63">
        <v>64</v>
      </c>
      <c r="B63" s="444">
        <v>43126.524305555555</v>
      </c>
      <c r="C63" t="s">
        <v>98</v>
      </c>
      <c r="D63">
        <v>0.03</v>
      </c>
      <c r="F63">
        <v>1.0998000000000001</v>
      </c>
      <c r="I63" s="444">
        <v>43131.020833333336</v>
      </c>
      <c r="J63">
        <v>1.09789</v>
      </c>
      <c r="N63">
        <v>3.63</v>
      </c>
      <c r="Q63">
        <v>20</v>
      </c>
      <c r="R63" t="s">
        <v>98</v>
      </c>
      <c r="S63">
        <v>8</v>
      </c>
    </row>
    <row r="64" spans="1:19">
      <c r="A64">
        <v>65</v>
      </c>
      <c r="B64" s="444">
        <v>43126.53125</v>
      </c>
      <c r="C64" t="s">
        <v>98</v>
      </c>
      <c r="D64">
        <v>0.05</v>
      </c>
      <c r="F64">
        <v>1.10093</v>
      </c>
      <c r="I64" s="444">
        <v>43131.020833333336</v>
      </c>
      <c r="J64">
        <v>1.09789</v>
      </c>
      <c r="N64">
        <v>9.8699999999999992</v>
      </c>
      <c r="Q64">
        <v>20</v>
      </c>
      <c r="R64" t="s">
        <v>98</v>
      </c>
      <c r="S64">
        <v>8</v>
      </c>
    </row>
    <row r="65" spans="1:19">
      <c r="A65">
        <v>71</v>
      </c>
      <c r="B65" s="444">
        <v>43129.652777777781</v>
      </c>
      <c r="C65" t="s">
        <v>98</v>
      </c>
      <c r="D65">
        <v>0.09</v>
      </c>
      <c r="F65">
        <v>1.10554</v>
      </c>
      <c r="I65" s="444">
        <v>43131.020833333336</v>
      </c>
      <c r="J65">
        <v>1.09789</v>
      </c>
      <c r="N65">
        <v>45.94</v>
      </c>
      <c r="Q65">
        <v>20</v>
      </c>
      <c r="R65" t="s">
        <v>98</v>
      </c>
      <c r="S65">
        <v>8</v>
      </c>
    </row>
    <row r="66" spans="1:19">
      <c r="A66">
        <v>61</v>
      </c>
      <c r="B66" s="444">
        <v>43125.978472222225</v>
      </c>
      <c r="C66" t="s">
        <v>97</v>
      </c>
      <c r="D66">
        <v>0.01</v>
      </c>
      <c r="F66">
        <v>1.0980799999999999</v>
      </c>
      <c r="I66" s="444">
        <v>43126.51458333333</v>
      </c>
      <c r="J66">
        <v>1.09954</v>
      </c>
      <c r="N66">
        <v>0.96</v>
      </c>
      <c r="Q66">
        <v>21</v>
      </c>
      <c r="R66" t="s">
        <v>97</v>
      </c>
      <c r="S66">
        <v>2</v>
      </c>
    </row>
    <row r="67" spans="1:19">
      <c r="A67">
        <v>62</v>
      </c>
      <c r="B67" s="444">
        <v>43126.015972222223</v>
      </c>
      <c r="C67" t="s">
        <v>97</v>
      </c>
      <c r="D67">
        <v>0.01</v>
      </c>
      <c r="F67">
        <v>1.0969599999999999</v>
      </c>
      <c r="I67" s="444">
        <v>43126.51458333333</v>
      </c>
      <c r="J67">
        <v>1.09954</v>
      </c>
      <c r="N67">
        <v>1.74</v>
      </c>
      <c r="Q67">
        <v>21</v>
      </c>
      <c r="R67" t="s">
        <v>97</v>
      </c>
      <c r="S67">
        <v>2</v>
      </c>
    </row>
    <row r="68" spans="1:19">
      <c r="A68">
        <v>66</v>
      </c>
      <c r="B68" s="444">
        <v>43126.570833333331</v>
      </c>
      <c r="C68" t="s">
        <v>97</v>
      </c>
      <c r="D68">
        <v>0.01</v>
      </c>
      <c r="F68">
        <v>1.10111</v>
      </c>
      <c r="I68" s="444">
        <v>43126.654861111114</v>
      </c>
      <c r="J68">
        <v>1.1032599999999999</v>
      </c>
      <c r="N68">
        <v>1.45</v>
      </c>
      <c r="Q68">
        <v>22</v>
      </c>
      <c r="R68" t="s">
        <v>97</v>
      </c>
      <c r="S68">
        <v>1</v>
      </c>
    </row>
    <row r="69" spans="1:19">
      <c r="A69">
        <v>67</v>
      </c>
      <c r="B69" s="444">
        <v>43126.661805555559</v>
      </c>
      <c r="C69" t="s">
        <v>97</v>
      </c>
      <c r="D69">
        <v>0.01</v>
      </c>
      <c r="F69">
        <v>1.1027199999999999</v>
      </c>
      <c r="I69" s="444">
        <v>43129.042361111111</v>
      </c>
      <c r="J69">
        <v>1.10419</v>
      </c>
      <c r="N69">
        <v>0.96</v>
      </c>
      <c r="Q69">
        <v>23</v>
      </c>
      <c r="R69" t="s">
        <v>97</v>
      </c>
      <c r="S69">
        <v>2</v>
      </c>
    </row>
    <row r="70" spans="1:19">
      <c r="A70">
        <v>68</v>
      </c>
      <c r="B70" s="444">
        <v>43126.913194444445</v>
      </c>
      <c r="C70" t="s">
        <v>97</v>
      </c>
      <c r="D70">
        <v>0.01</v>
      </c>
      <c r="F70">
        <v>1.10161</v>
      </c>
      <c r="I70" s="444">
        <v>43129.042361111111</v>
      </c>
      <c r="J70">
        <v>1.10419</v>
      </c>
      <c r="N70">
        <v>1.71</v>
      </c>
      <c r="Q70">
        <v>23</v>
      </c>
      <c r="R70" t="s">
        <v>97</v>
      </c>
      <c r="S70">
        <v>2</v>
      </c>
    </row>
    <row r="71" spans="1:19">
      <c r="A71">
        <v>69</v>
      </c>
      <c r="B71" s="444">
        <v>43129.059027777781</v>
      </c>
      <c r="C71" t="s">
        <v>97</v>
      </c>
      <c r="D71">
        <v>0.01</v>
      </c>
      <c r="F71">
        <v>1.1040000000000001</v>
      </c>
      <c r="I71" s="444">
        <v>43129.649305555555</v>
      </c>
      <c r="J71">
        <v>1.10544</v>
      </c>
      <c r="N71">
        <v>0.97</v>
      </c>
      <c r="Q71">
        <v>24</v>
      </c>
      <c r="R71" t="s">
        <v>97</v>
      </c>
      <c r="S71">
        <v>2</v>
      </c>
    </row>
    <row r="72" spans="1:19">
      <c r="A72">
        <v>70</v>
      </c>
      <c r="B72" s="444">
        <v>43129.104166666664</v>
      </c>
      <c r="C72" t="s">
        <v>97</v>
      </c>
      <c r="D72">
        <v>0.01</v>
      </c>
      <c r="F72">
        <v>1.1028800000000001</v>
      </c>
      <c r="I72" s="444">
        <v>43129.649305555555</v>
      </c>
      <c r="J72">
        <v>1.10544</v>
      </c>
      <c r="N72">
        <v>1.72</v>
      </c>
      <c r="Q72">
        <v>24</v>
      </c>
      <c r="R72" t="s">
        <v>97</v>
      </c>
      <c r="S72">
        <v>2</v>
      </c>
    </row>
    <row r="73" spans="1:19">
      <c r="A73">
        <v>72</v>
      </c>
      <c r="B73" s="444">
        <v>43129.907638888886</v>
      </c>
      <c r="C73" t="s">
        <v>97</v>
      </c>
      <c r="D73">
        <v>0.01</v>
      </c>
      <c r="F73">
        <v>1.10503</v>
      </c>
      <c r="I73" s="444">
        <v>43139.051388888889</v>
      </c>
      <c r="J73">
        <v>1.08558</v>
      </c>
      <c r="N73">
        <v>-13.46</v>
      </c>
      <c r="Q73">
        <v>25</v>
      </c>
      <c r="R73" t="s">
        <v>97</v>
      </c>
      <c r="S73">
        <v>11</v>
      </c>
    </row>
    <row r="74" spans="1:19">
      <c r="A74">
        <v>73</v>
      </c>
      <c r="B74" s="444">
        <v>43130.066666666666</v>
      </c>
      <c r="C74" t="s">
        <v>97</v>
      </c>
      <c r="D74">
        <v>0.01</v>
      </c>
      <c r="F74">
        <v>1.1037999999999999</v>
      </c>
      <c r="I74" s="444">
        <v>43139.051388888889</v>
      </c>
      <c r="J74">
        <v>1.08558</v>
      </c>
      <c r="N74">
        <v>-12.61</v>
      </c>
      <c r="Q74">
        <v>25</v>
      </c>
      <c r="R74" t="s">
        <v>97</v>
      </c>
      <c r="S74">
        <v>11</v>
      </c>
    </row>
    <row r="75" spans="1:19">
      <c r="A75">
        <v>74</v>
      </c>
      <c r="B75" s="444">
        <v>43130.15</v>
      </c>
      <c r="C75" t="s">
        <v>97</v>
      </c>
      <c r="D75">
        <v>0.01</v>
      </c>
      <c r="F75">
        <v>1.1026800000000001</v>
      </c>
      <c r="I75" s="444">
        <v>43139.051388888889</v>
      </c>
      <c r="J75">
        <v>1.08558</v>
      </c>
      <c r="N75">
        <v>-11.86</v>
      </c>
      <c r="Q75">
        <v>25</v>
      </c>
      <c r="R75" t="s">
        <v>97</v>
      </c>
      <c r="S75">
        <v>11</v>
      </c>
    </row>
    <row r="76" spans="1:19">
      <c r="A76">
        <v>75</v>
      </c>
      <c r="B76" s="444">
        <v>43130.24722222222</v>
      </c>
      <c r="C76" t="s">
        <v>97</v>
      </c>
      <c r="D76">
        <v>0.01</v>
      </c>
      <c r="F76">
        <v>1.1015699999999999</v>
      </c>
      <c r="I76" s="444">
        <v>43139.051388888889</v>
      </c>
      <c r="J76">
        <v>1.08558</v>
      </c>
      <c r="N76">
        <v>-11.11</v>
      </c>
      <c r="Q76">
        <v>25</v>
      </c>
      <c r="R76" t="s">
        <v>97</v>
      </c>
      <c r="S76">
        <v>11</v>
      </c>
    </row>
    <row r="77" spans="1:19">
      <c r="A77">
        <v>76</v>
      </c>
      <c r="B77" s="444">
        <v>43131.021527777775</v>
      </c>
      <c r="C77" t="s">
        <v>97</v>
      </c>
      <c r="D77">
        <v>0.02</v>
      </c>
      <c r="F77">
        <v>1.09721</v>
      </c>
      <c r="I77" s="444">
        <v>43139.051388888889</v>
      </c>
      <c r="J77">
        <v>1.08558</v>
      </c>
      <c r="N77">
        <v>-16.260000000000002</v>
      </c>
      <c r="Q77">
        <v>25</v>
      </c>
      <c r="R77" t="s">
        <v>97</v>
      </c>
      <c r="S77">
        <v>11</v>
      </c>
    </row>
    <row r="78" spans="1:19">
      <c r="A78">
        <v>77</v>
      </c>
      <c r="B78" s="444">
        <v>43131.059027777781</v>
      </c>
      <c r="C78" t="s">
        <v>97</v>
      </c>
      <c r="D78">
        <v>0.03</v>
      </c>
      <c r="F78">
        <v>1.0961099999999999</v>
      </c>
      <c r="I78" s="444">
        <v>43139.051388888889</v>
      </c>
      <c r="J78">
        <v>1.08558</v>
      </c>
      <c r="N78">
        <v>-22.18</v>
      </c>
      <c r="Q78">
        <v>25</v>
      </c>
      <c r="R78" t="s">
        <v>97</v>
      </c>
      <c r="S78">
        <v>11</v>
      </c>
    </row>
    <row r="79" spans="1:19">
      <c r="A79">
        <v>79</v>
      </c>
      <c r="B79" s="444">
        <v>43131.119444444441</v>
      </c>
      <c r="C79" t="s">
        <v>97</v>
      </c>
      <c r="D79">
        <v>0.05</v>
      </c>
      <c r="F79">
        <v>1.09501</v>
      </c>
      <c r="I79" s="444">
        <v>43139.051388888889</v>
      </c>
      <c r="J79">
        <v>1.08558</v>
      </c>
      <c r="N79">
        <v>-33.25</v>
      </c>
      <c r="Q79">
        <v>25</v>
      </c>
      <c r="R79" t="s">
        <v>97</v>
      </c>
      <c r="S79">
        <v>11</v>
      </c>
    </row>
    <row r="80" spans="1:19">
      <c r="A80">
        <v>87</v>
      </c>
      <c r="B80" s="444">
        <v>43132.285416666666</v>
      </c>
      <c r="C80" t="s">
        <v>97</v>
      </c>
      <c r="D80">
        <v>0.09</v>
      </c>
      <c r="F80">
        <v>1.0903700000000001</v>
      </c>
      <c r="I80" s="444">
        <v>43139.051388888889</v>
      </c>
      <c r="J80">
        <v>1.08558</v>
      </c>
      <c r="N80">
        <v>-30.91</v>
      </c>
      <c r="Q80">
        <v>25</v>
      </c>
      <c r="R80" t="s">
        <v>97</v>
      </c>
      <c r="S80">
        <v>11</v>
      </c>
    </row>
    <row r="81" spans="1:19">
      <c r="A81">
        <v>90</v>
      </c>
      <c r="B81" s="444">
        <v>43132.648611111108</v>
      </c>
      <c r="C81" t="s">
        <v>97</v>
      </c>
      <c r="D81">
        <v>0.16</v>
      </c>
      <c r="F81">
        <v>1.0857300000000001</v>
      </c>
      <c r="I81" s="444">
        <v>43139.051388888889</v>
      </c>
      <c r="J81">
        <v>1.08558</v>
      </c>
      <c r="N81">
        <v>-4.93</v>
      </c>
      <c r="Q81">
        <v>25</v>
      </c>
      <c r="R81" t="s">
        <v>97</v>
      </c>
      <c r="S81">
        <v>11</v>
      </c>
    </row>
    <row r="82" spans="1:19">
      <c r="A82">
        <v>103</v>
      </c>
      <c r="B82" s="444">
        <v>43137.022222222222</v>
      </c>
      <c r="C82" t="s">
        <v>97</v>
      </c>
      <c r="D82">
        <v>0.3</v>
      </c>
      <c r="F82">
        <v>1.08111</v>
      </c>
      <c r="I82" s="444">
        <v>43139.051388888889</v>
      </c>
      <c r="J82">
        <v>1.08558</v>
      </c>
      <c r="N82">
        <v>86.81</v>
      </c>
      <c r="Q82">
        <v>25</v>
      </c>
      <c r="R82" t="s">
        <v>97</v>
      </c>
      <c r="S82">
        <v>11</v>
      </c>
    </row>
    <row r="83" spans="1:19">
      <c r="A83">
        <v>107</v>
      </c>
      <c r="B83" s="444">
        <v>43137.168749999997</v>
      </c>
      <c r="C83" t="s">
        <v>97</v>
      </c>
      <c r="D83">
        <v>0.56999999999999995</v>
      </c>
      <c r="F83">
        <v>1.0765100000000001</v>
      </c>
      <c r="I83" s="444">
        <v>43139.051388888889</v>
      </c>
      <c r="J83">
        <v>1.08558</v>
      </c>
      <c r="N83">
        <v>341.62</v>
      </c>
      <c r="Q83">
        <v>25</v>
      </c>
      <c r="R83" t="s">
        <v>97</v>
      </c>
      <c r="S83">
        <v>11</v>
      </c>
    </row>
    <row r="84" spans="1:19">
      <c r="A84">
        <v>78</v>
      </c>
      <c r="B84" s="444">
        <v>43131.061805555553</v>
      </c>
      <c r="C84" t="s">
        <v>98</v>
      </c>
      <c r="D84">
        <v>0.01</v>
      </c>
      <c r="F84">
        <v>1.0962400000000001</v>
      </c>
      <c r="I84" s="444">
        <v>43131.125694444447</v>
      </c>
      <c r="J84">
        <v>1.0942099999999999</v>
      </c>
      <c r="N84">
        <v>1.37</v>
      </c>
      <c r="Q84">
        <v>26</v>
      </c>
      <c r="R84" t="s">
        <v>98</v>
      </c>
      <c r="S84">
        <v>1</v>
      </c>
    </row>
    <row r="85" spans="1:19">
      <c r="A85">
        <v>80</v>
      </c>
      <c r="B85" s="444">
        <v>43131.128472222219</v>
      </c>
      <c r="C85" t="s">
        <v>98</v>
      </c>
      <c r="D85">
        <v>0.01</v>
      </c>
      <c r="F85">
        <v>1.0946</v>
      </c>
      <c r="I85" s="444">
        <v>43131.572916666664</v>
      </c>
      <c r="J85">
        <v>1.0931</v>
      </c>
      <c r="N85">
        <v>1.02</v>
      </c>
      <c r="Q85">
        <v>27</v>
      </c>
      <c r="R85" t="s">
        <v>98</v>
      </c>
      <c r="S85">
        <v>2</v>
      </c>
    </row>
    <row r="86" spans="1:19">
      <c r="A86">
        <v>81</v>
      </c>
      <c r="B86" s="444">
        <v>43131.279166666667</v>
      </c>
      <c r="C86" t="s">
        <v>98</v>
      </c>
      <c r="D86">
        <v>0.01</v>
      </c>
      <c r="F86">
        <v>1.09571</v>
      </c>
      <c r="I86" s="444">
        <v>43131.572916666664</v>
      </c>
      <c r="J86">
        <v>1.0931</v>
      </c>
      <c r="N86">
        <v>1.76</v>
      </c>
      <c r="Q86">
        <v>27</v>
      </c>
      <c r="R86" t="s">
        <v>98</v>
      </c>
      <c r="S86">
        <v>2</v>
      </c>
    </row>
    <row r="87" spans="1:19">
      <c r="A87">
        <v>82</v>
      </c>
      <c r="B87" s="444">
        <v>43131.587500000001</v>
      </c>
      <c r="C87" t="s">
        <v>98</v>
      </c>
      <c r="D87">
        <v>0.01</v>
      </c>
      <c r="F87">
        <v>1.09297</v>
      </c>
      <c r="I87" s="444">
        <v>43132.022916666669</v>
      </c>
      <c r="J87">
        <v>1.0915299999999999</v>
      </c>
      <c r="N87">
        <v>0.89</v>
      </c>
      <c r="Q87">
        <v>28</v>
      </c>
      <c r="R87" t="s">
        <v>98</v>
      </c>
      <c r="S87">
        <v>2</v>
      </c>
    </row>
    <row r="88" spans="1:19">
      <c r="A88">
        <v>83</v>
      </c>
      <c r="B88" s="444">
        <v>43131.613194444442</v>
      </c>
      <c r="C88" t="s">
        <v>98</v>
      </c>
      <c r="D88">
        <v>0.01</v>
      </c>
      <c r="F88">
        <v>1.09409</v>
      </c>
      <c r="I88" s="444">
        <v>43132.022916666669</v>
      </c>
      <c r="J88">
        <v>1.0915299999999999</v>
      </c>
      <c r="N88">
        <v>1.64</v>
      </c>
      <c r="Q88">
        <v>28</v>
      </c>
      <c r="R88" t="s">
        <v>98</v>
      </c>
      <c r="S88">
        <v>2</v>
      </c>
    </row>
    <row r="89" spans="1:19">
      <c r="A89">
        <v>84</v>
      </c>
      <c r="B89" s="444">
        <v>43132.027777777781</v>
      </c>
      <c r="C89" t="s">
        <v>98</v>
      </c>
      <c r="D89">
        <v>0.01</v>
      </c>
      <c r="F89">
        <v>1.09206</v>
      </c>
      <c r="I89" s="444">
        <v>43132.262499999997</v>
      </c>
      <c r="J89">
        <v>1.0906199999999999</v>
      </c>
      <c r="N89">
        <v>0.97</v>
      </c>
      <c r="Q89">
        <v>29</v>
      </c>
      <c r="R89" t="s">
        <v>98</v>
      </c>
      <c r="S89">
        <v>2</v>
      </c>
    </row>
    <row r="90" spans="1:19">
      <c r="A90">
        <v>85</v>
      </c>
      <c r="B90" s="444">
        <v>43132.033333333333</v>
      </c>
      <c r="C90" t="s">
        <v>98</v>
      </c>
      <c r="D90">
        <v>0.01</v>
      </c>
      <c r="F90">
        <v>1.09317</v>
      </c>
      <c r="I90" s="444">
        <v>43132.262499999997</v>
      </c>
      <c r="J90">
        <v>1.0906199999999999</v>
      </c>
      <c r="N90">
        <v>1.72</v>
      </c>
      <c r="Q90">
        <v>29</v>
      </c>
      <c r="R90" t="s">
        <v>98</v>
      </c>
      <c r="S90">
        <v>2</v>
      </c>
    </row>
    <row r="91" spans="1:19">
      <c r="A91">
        <v>86</v>
      </c>
      <c r="B91" s="444">
        <v>43132.270833333336</v>
      </c>
      <c r="C91" t="s">
        <v>98</v>
      </c>
      <c r="D91">
        <v>0.01</v>
      </c>
      <c r="F91">
        <v>1.09097</v>
      </c>
      <c r="I91" s="444">
        <v>43132.361805555556</v>
      </c>
      <c r="J91">
        <v>1.0889200000000001</v>
      </c>
      <c r="N91">
        <v>1.38</v>
      </c>
      <c r="Q91">
        <v>30</v>
      </c>
      <c r="R91" t="s">
        <v>98</v>
      </c>
      <c r="S91">
        <v>1</v>
      </c>
    </row>
    <row r="92" spans="1:19">
      <c r="A92">
        <v>88</v>
      </c>
      <c r="B92" s="444">
        <v>43132.364583333336</v>
      </c>
      <c r="C92" t="s">
        <v>98</v>
      </c>
      <c r="D92">
        <v>0.01</v>
      </c>
      <c r="F92">
        <v>1.08924</v>
      </c>
      <c r="I92" s="444">
        <v>43132.561805555553</v>
      </c>
      <c r="J92">
        <v>1.08724</v>
      </c>
      <c r="N92">
        <v>1.34</v>
      </c>
      <c r="Q92">
        <v>31</v>
      </c>
      <c r="R92" t="s">
        <v>98</v>
      </c>
      <c r="S92">
        <v>1</v>
      </c>
    </row>
    <row r="93" spans="1:19">
      <c r="A93">
        <v>89</v>
      </c>
      <c r="B93" s="444">
        <v>43132.57916666667</v>
      </c>
      <c r="C93" t="s">
        <v>98</v>
      </c>
      <c r="D93">
        <v>0.01</v>
      </c>
      <c r="F93">
        <v>1.0871500000000001</v>
      </c>
      <c r="I93" s="444">
        <v>43132.681250000001</v>
      </c>
      <c r="J93">
        <v>1.0850900000000001</v>
      </c>
      <c r="N93">
        <v>1.38</v>
      </c>
      <c r="Q93">
        <v>32</v>
      </c>
      <c r="R93" t="s">
        <v>98</v>
      </c>
      <c r="S93">
        <v>1</v>
      </c>
    </row>
    <row r="94" spans="1:19">
      <c r="A94">
        <v>91</v>
      </c>
      <c r="B94" s="444">
        <v>43132.700694444444</v>
      </c>
      <c r="C94" t="s">
        <v>98</v>
      </c>
      <c r="D94">
        <v>0.01</v>
      </c>
      <c r="F94">
        <v>1.08568</v>
      </c>
      <c r="I94" s="444">
        <v>43133.571527777778</v>
      </c>
      <c r="J94">
        <v>1.0847899999999999</v>
      </c>
      <c r="N94">
        <v>0.56999999999999995</v>
      </c>
      <c r="Q94">
        <v>33</v>
      </c>
      <c r="R94" t="s">
        <v>98</v>
      </c>
      <c r="S94">
        <v>3</v>
      </c>
    </row>
    <row r="95" spans="1:19">
      <c r="A95">
        <v>92</v>
      </c>
      <c r="B95" s="444">
        <v>43132.748611111114</v>
      </c>
      <c r="C95" t="s">
        <v>98</v>
      </c>
      <c r="D95">
        <v>0.01</v>
      </c>
      <c r="F95">
        <v>1.0867800000000001</v>
      </c>
      <c r="I95" s="444">
        <v>43133.571527777778</v>
      </c>
      <c r="J95">
        <v>1.0847899999999999</v>
      </c>
      <c r="N95">
        <v>1.32</v>
      </c>
      <c r="Q95">
        <v>33</v>
      </c>
      <c r="R95" t="s">
        <v>98</v>
      </c>
      <c r="S95">
        <v>3</v>
      </c>
    </row>
    <row r="96" spans="1:19">
      <c r="A96">
        <v>93</v>
      </c>
      <c r="B96" s="444">
        <v>43132.839583333334</v>
      </c>
      <c r="C96" t="s">
        <v>98</v>
      </c>
      <c r="D96">
        <v>0.01</v>
      </c>
      <c r="F96">
        <v>1.08792</v>
      </c>
      <c r="I96" s="444">
        <v>43133.571527777778</v>
      </c>
      <c r="J96">
        <v>1.0847899999999999</v>
      </c>
      <c r="N96">
        <v>2.08</v>
      </c>
      <c r="Q96">
        <v>33</v>
      </c>
      <c r="R96" t="s">
        <v>98</v>
      </c>
      <c r="S96">
        <v>3</v>
      </c>
    </row>
    <row r="97" spans="1:19">
      <c r="A97">
        <v>94</v>
      </c>
      <c r="B97" s="444">
        <v>43133.57916666667</v>
      </c>
      <c r="C97" t="s">
        <v>98</v>
      </c>
      <c r="D97">
        <v>0.01</v>
      </c>
      <c r="F97">
        <v>1.08541</v>
      </c>
      <c r="I97" s="444">
        <v>43133.915277777778</v>
      </c>
      <c r="J97">
        <v>1.0845199999999999</v>
      </c>
      <c r="N97">
        <v>0.6</v>
      </c>
      <c r="Q97">
        <v>34</v>
      </c>
      <c r="R97" t="s">
        <v>98</v>
      </c>
      <c r="S97">
        <v>3</v>
      </c>
    </row>
    <row r="98" spans="1:19">
      <c r="A98">
        <v>95</v>
      </c>
      <c r="B98" s="444">
        <v>43133.588888888888</v>
      </c>
      <c r="C98" t="s">
        <v>98</v>
      </c>
      <c r="D98">
        <v>0.01</v>
      </c>
      <c r="F98">
        <v>1.0865199999999999</v>
      </c>
      <c r="I98" s="444">
        <v>43133.915277777778</v>
      </c>
      <c r="J98">
        <v>1.0845199999999999</v>
      </c>
      <c r="N98">
        <v>1.35</v>
      </c>
      <c r="Q98">
        <v>34</v>
      </c>
      <c r="R98" t="s">
        <v>98</v>
      </c>
      <c r="S98">
        <v>3</v>
      </c>
    </row>
    <row r="99" spans="1:19">
      <c r="A99">
        <v>96</v>
      </c>
      <c r="B99" s="444">
        <v>43133.805555555555</v>
      </c>
      <c r="C99" t="s">
        <v>98</v>
      </c>
      <c r="D99">
        <v>0.01</v>
      </c>
      <c r="F99">
        <v>1.0876300000000001</v>
      </c>
      <c r="I99" s="444">
        <v>43133.915277777778</v>
      </c>
      <c r="J99">
        <v>1.0845199999999999</v>
      </c>
      <c r="N99">
        <v>2.1</v>
      </c>
      <c r="Q99">
        <v>34</v>
      </c>
      <c r="R99" t="s">
        <v>98</v>
      </c>
      <c r="S99">
        <v>3</v>
      </c>
    </row>
    <row r="100" spans="1:19">
      <c r="A100">
        <v>97</v>
      </c>
      <c r="B100" s="444">
        <v>43135.925694444442</v>
      </c>
      <c r="C100" t="s">
        <v>98</v>
      </c>
      <c r="D100">
        <v>0.01</v>
      </c>
      <c r="F100">
        <v>1.0853200000000001</v>
      </c>
      <c r="I100" s="444">
        <v>43136.837500000001</v>
      </c>
      <c r="J100">
        <v>1.0844199999999999</v>
      </c>
      <c r="N100">
        <v>0.57999999999999996</v>
      </c>
      <c r="Q100">
        <v>35</v>
      </c>
      <c r="R100" t="s">
        <v>98</v>
      </c>
      <c r="S100">
        <v>3</v>
      </c>
    </row>
    <row r="101" spans="1:19">
      <c r="A101">
        <v>98</v>
      </c>
      <c r="B101" s="444">
        <v>43136.052777777775</v>
      </c>
      <c r="C101" t="s">
        <v>98</v>
      </c>
      <c r="D101">
        <v>0.01</v>
      </c>
      <c r="F101">
        <v>1.08643</v>
      </c>
      <c r="I101" s="444">
        <v>43136.837500000001</v>
      </c>
      <c r="J101">
        <v>1.0844199999999999</v>
      </c>
      <c r="N101">
        <v>1.36</v>
      </c>
      <c r="Q101">
        <v>35</v>
      </c>
      <c r="R101" t="s">
        <v>98</v>
      </c>
      <c r="S101">
        <v>3</v>
      </c>
    </row>
    <row r="102" spans="1:19">
      <c r="A102">
        <v>99</v>
      </c>
      <c r="B102" s="444">
        <v>43136.509722222225</v>
      </c>
      <c r="C102" t="s">
        <v>98</v>
      </c>
      <c r="D102">
        <v>0.01</v>
      </c>
      <c r="F102">
        <v>1.08755</v>
      </c>
      <c r="I102" s="444">
        <v>43136.837500000001</v>
      </c>
      <c r="J102">
        <v>1.0844199999999999</v>
      </c>
      <c r="N102">
        <v>2.11</v>
      </c>
      <c r="Q102">
        <v>35</v>
      </c>
      <c r="R102" t="s">
        <v>98</v>
      </c>
      <c r="S102">
        <v>3</v>
      </c>
    </row>
    <row r="103" spans="1:19">
      <c r="A103">
        <v>100</v>
      </c>
      <c r="B103" s="444">
        <v>43136.843055555553</v>
      </c>
      <c r="C103" t="s">
        <v>98</v>
      </c>
      <c r="D103">
        <v>0.01</v>
      </c>
      <c r="F103">
        <v>1.0849599999999999</v>
      </c>
      <c r="I103" s="444">
        <v>43136.927083333336</v>
      </c>
      <c r="J103">
        <v>1.0829599999999999</v>
      </c>
      <c r="N103">
        <v>1.35</v>
      </c>
      <c r="Q103">
        <v>36</v>
      </c>
      <c r="R103" t="s">
        <v>98</v>
      </c>
      <c r="S103">
        <v>1</v>
      </c>
    </row>
    <row r="104" spans="1:19">
      <c r="A104">
        <v>101</v>
      </c>
      <c r="B104" s="444">
        <v>43136.970138888886</v>
      </c>
      <c r="C104" t="s">
        <v>98</v>
      </c>
      <c r="D104">
        <v>0.01</v>
      </c>
      <c r="F104">
        <v>1.08325</v>
      </c>
      <c r="I104" s="444">
        <v>43137.020833333336</v>
      </c>
      <c r="J104">
        <v>1.08169</v>
      </c>
      <c r="N104">
        <v>1.03</v>
      </c>
      <c r="Q104">
        <v>37</v>
      </c>
      <c r="R104" t="s">
        <v>98</v>
      </c>
      <c r="S104">
        <v>2</v>
      </c>
    </row>
    <row r="105" spans="1:19">
      <c r="A105">
        <v>102</v>
      </c>
      <c r="B105" s="444">
        <v>43137.010416666664</v>
      </c>
      <c r="C105" t="s">
        <v>98</v>
      </c>
      <c r="D105">
        <v>0.01</v>
      </c>
      <c r="F105">
        <v>1.08436</v>
      </c>
      <c r="I105" s="444">
        <v>43137.020833333336</v>
      </c>
      <c r="J105">
        <v>1.08169</v>
      </c>
      <c r="N105">
        <v>1.8</v>
      </c>
      <c r="Q105">
        <v>37</v>
      </c>
      <c r="R105" t="s">
        <v>98</v>
      </c>
      <c r="S105">
        <v>2</v>
      </c>
    </row>
    <row r="106" spans="1:19">
      <c r="A106">
        <v>104</v>
      </c>
      <c r="B106" s="444">
        <v>43137.027777777781</v>
      </c>
      <c r="C106" t="s">
        <v>98</v>
      </c>
      <c r="D106">
        <v>0.01</v>
      </c>
      <c r="F106">
        <v>1.08111</v>
      </c>
      <c r="I106" s="444">
        <v>43137.147916666669</v>
      </c>
      <c r="J106">
        <v>1.08023</v>
      </c>
      <c r="N106">
        <v>0.59</v>
      </c>
      <c r="Q106">
        <v>38</v>
      </c>
      <c r="R106" t="s">
        <v>98</v>
      </c>
      <c r="S106">
        <v>3</v>
      </c>
    </row>
    <row r="107" spans="1:19">
      <c r="A107">
        <v>105</v>
      </c>
      <c r="B107" s="444">
        <v>43137.05972222222</v>
      </c>
      <c r="C107" t="s">
        <v>98</v>
      </c>
      <c r="D107">
        <v>0.01</v>
      </c>
      <c r="F107">
        <v>1.0822400000000001</v>
      </c>
      <c r="I107" s="444">
        <v>43137.147916666669</v>
      </c>
      <c r="J107">
        <v>1.08023</v>
      </c>
      <c r="N107">
        <v>1.35</v>
      </c>
      <c r="Q107">
        <v>38</v>
      </c>
      <c r="R107" t="s">
        <v>98</v>
      </c>
      <c r="S107">
        <v>3</v>
      </c>
    </row>
    <row r="108" spans="1:19">
      <c r="A108">
        <v>106</v>
      </c>
      <c r="B108" s="444">
        <v>43137.072222222225</v>
      </c>
      <c r="C108" t="s">
        <v>98</v>
      </c>
      <c r="D108">
        <v>0.01</v>
      </c>
      <c r="F108">
        <v>1.08335</v>
      </c>
      <c r="I108" s="444">
        <v>43137.147916666669</v>
      </c>
      <c r="J108">
        <v>1.08023</v>
      </c>
      <c r="N108">
        <v>2.1</v>
      </c>
      <c r="Q108">
        <v>38</v>
      </c>
      <c r="R108" t="s">
        <v>98</v>
      </c>
      <c r="S108">
        <v>3</v>
      </c>
    </row>
    <row r="109" spans="1:19">
      <c r="A109">
        <v>108</v>
      </c>
      <c r="B109" s="444">
        <v>43137.184027777781</v>
      </c>
      <c r="C109" t="s">
        <v>98</v>
      </c>
      <c r="D109">
        <v>0.01</v>
      </c>
      <c r="F109">
        <v>1.07744</v>
      </c>
      <c r="I109" s="444">
        <v>43137.4</v>
      </c>
      <c r="J109">
        <v>1.0760000000000001</v>
      </c>
      <c r="N109">
        <v>0.97</v>
      </c>
      <c r="Q109">
        <v>39</v>
      </c>
      <c r="R109" t="s">
        <v>98</v>
      </c>
      <c r="S109">
        <v>2</v>
      </c>
    </row>
    <row r="110" spans="1:19">
      <c r="A110">
        <v>109</v>
      </c>
      <c r="B110" s="444">
        <v>43137.294444444444</v>
      </c>
      <c r="C110" t="s">
        <v>98</v>
      </c>
      <c r="D110">
        <v>0.01</v>
      </c>
      <c r="F110">
        <v>1.07857</v>
      </c>
      <c r="I110" s="444">
        <v>43137.4</v>
      </c>
      <c r="J110">
        <v>1.0760000000000001</v>
      </c>
      <c r="N110">
        <v>1.73</v>
      </c>
      <c r="Q110">
        <v>39</v>
      </c>
      <c r="R110" t="s">
        <v>98</v>
      </c>
      <c r="S110">
        <v>2</v>
      </c>
    </row>
    <row r="111" spans="1:19">
      <c r="A111">
        <v>110</v>
      </c>
      <c r="B111" s="444">
        <v>43137.425000000003</v>
      </c>
      <c r="C111" t="s">
        <v>98</v>
      </c>
      <c r="D111">
        <v>0.01</v>
      </c>
      <c r="F111">
        <v>1.07724</v>
      </c>
      <c r="I111" s="444">
        <v>43137.57708333333</v>
      </c>
      <c r="J111">
        <v>1.0758000000000001</v>
      </c>
      <c r="N111">
        <v>0.97</v>
      </c>
      <c r="Q111">
        <v>40</v>
      </c>
      <c r="R111" t="s">
        <v>98</v>
      </c>
      <c r="S111">
        <v>2</v>
      </c>
    </row>
    <row r="112" spans="1:19">
      <c r="A112">
        <v>111</v>
      </c>
      <c r="B112" s="444">
        <v>43137.513888888891</v>
      </c>
      <c r="C112" t="s">
        <v>98</v>
      </c>
      <c r="D112">
        <v>0.01</v>
      </c>
      <c r="F112">
        <v>1.0783400000000001</v>
      </c>
      <c r="I112" s="444">
        <v>43137.57708333333</v>
      </c>
      <c r="J112">
        <v>1.0758000000000001</v>
      </c>
      <c r="N112">
        <v>1.72</v>
      </c>
      <c r="Q112">
        <v>40</v>
      </c>
      <c r="R112" t="s">
        <v>98</v>
      </c>
      <c r="S112">
        <v>2</v>
      </c>
    </row>
    <row r="113" spans="1:19">
      <c r="A113">
        <v>112</v>
      </c>
      <c r="B113" s="444">
        <v>43137.588194444441</v>
      </c>
      <c r="C113" t="s">
        <v>98</v>
      </c>
      <c r="D113">
        <v>0.01</v>
      </c>
      <c r="F113">
        <v>1.0773999999999999</v>
      </c>
      <c r="I113" s="444">
        <v>43137.90625</v>
      </c>
      <c r="J113">
        <v>1.0767800000000001</v>
      </c>
      <c r="N113">
        <v>0.42</v>
      </c>
      <c r="Q113">
        <v>41</v>
      </c>
      <c r="R113" t="s">
        <v>98</v>
      </c>
      <c r="S113">
        <v>4</v>
      </c>
    </row>
    <row r="114" spans="1:19">
      <c r="A114">
        <v>113</v>
      </c>
      <c r="B114" s="444">
        <v>43137.603472222225</v>
      </c>
      <c r="C114" t="s">
        <v>98</v>
      </c>
      <c r="D114">
        <v>0.01</v>
      </c>
      <c r="F114">
        <v>1.0785100000000001</v>
      </c>
      <c r="I114" s="444">
        <v>43137.90625</v>
      </c>
      <c r="J114">
        <v>1.0767800000000001</v>
      </c>
      <c r="N114">
        <v>1.17</v>
      </c>
      <c r="Q114">
        <v>41</v>
      </c>
      <c r="R114" t="s">
        <v>98</v>
      </c>
      <c r="S114">
        <v>4</v>
      </c>
    </row>
    <row r="115" spans="1:19">
      <c r="A115">
        <v>114</v>
      </c>
      <c r="B115" s="444">
        <v>43137.618055555555</v>
      </c>
      <c r="C115" t="s">
        <v>98</v>
      </c>
      <c r="D115">
        <v>0.01</v>
      </c>
      <c r="F115">
        <v>1.0796300000000001</v>
      </c>
      <c r="I115" s="444">
        <v>43137.90625</v>
      </c>
      <c r="J115">
        <v>1.0767800000000001</v>
      </c>
      <c r="N115">
        <v>1.92</v>
      </c>
      <c r="Q115">
        <v>41</v>
      </c>
      <c r="R115" t="s">
        <v>98</v>
      </c>
      <c r="S115">
        <v>4</v>
      </c>
    </row>
    <row r="116" spans="1:19">
      <c r="A116">
        <v>115</v>
      </c>
      <c r="B116" s="444">
        <v>43137.857638888891</v>
      </c>
      <c r="C116" t="s">
        <v>98</v>
      </c>
      <c r="D116">
        <v>0.01</v>
      </c>
      <c r="F116">
        <v>1.0807599999999999</v>
      </c>
      <c r="I116" s="444">
        <v>43137.90625</v>
      </c>
      <c r="J116">
        <v>1.0767800000000001</v>
      </c>
      <c r="N116">
        <v>2.69</v>
      </c>
      <c r="Q116">
        <v>41</v>
      </c>
      <c r="R116" t="s">
        <v>98</v>
      </c>
      <c r="S116">
        <v>4</v>
      </c>
    </row>
    <row r="117" spans="1:19">
      <c r="A117">
        <v>116</v>
      </c>
      <c r="B117" s="444">
        <v>43137.918749999997</v>
      </c>
      <c r="C117" t="s">
        <v>98</v>
      </c>
      <c r="D117">
        <v>0.01</v>
      </c>
      <c r="F117">
        <v>1.0774900000000001</v>
      </c>
      <c r="I117" s="444">
        <v>43138.274305555555</v>
      </c>
      <c r="J117">
        <v>1.07603</v>
      </c>
      <c r="N117">
        <v>0.95</v>
      </c>
      <c r="Q117">
        <v>42</v>
      </c>
      <c r="R117" t="s">
        <v>98</v>
      </c>
      <c r="S117">
        <v>2</v>
      </c>
    </row>
    <row r="118" spans="1:19">
      <c r="A118">
        <v>117</v>
      </c>
      <c r="B118" s="444">
        <v>43138.086111111108</v>
      </c>
      <c r="C118" t="s">
        <v>98</v>
      </c>
      <c r="D118">
        <v>0.01</v>
      </c>
      <c r="F118">
        <v>1.0786</v>
      </c>
      <c r="I118" s="444">
        <v>43138.274305555555</v>
      </c>
      <c r="J118">
        <v>1.07603</v>
      </c>
      <c r="N118">
        <v>1.73</v>
      </c>
      <c r="Q118">
        <v>42</v>
      </c>
      <c r="R118" t="s">
        <v>98</v>
      </c>
      <c r="S118">
        <v>2</v>
      </c>
    </row>
    <row r="119" spans="1:19">
      <c r="A119">
        <v>118</v>
      </c>
      <c r="B119" s="444">
        <v>43138.277777777781</v>
      </c>
      <c r="C119" t="s">
        <v>98</v>
      </c>
      <c r="D119">
        <v>0.01</v>
      </c>
      <c r="F119">
        <v>1.0769599999999999</v>
      </c>
      <c r="I119" s="444">
        <v>43138.433333333334</v>
      </c>
      <c r="J119">
        <v>1.07494</v>
      </c>
      <c r="N119">
        <v>1.36</v>
      </c>
      <c r="Q119">
        <v>43</v>
      </c>
      <c r="R119" t="s">
        <v>98</v>
      </c>
      <c r="S119">
        <v>1</v>
      </c>
    </row>
    <row r="120" spans="1:19">
      <c r="A120">
        <v>119</v>
      </c>
      <c r="B120" s="444">
        <v>43138.436805555553</v>
      </c>
      <c r="C120" t="s">
        <v>98</v>
      </c>
      <c r="D120">
        <v>0.01</v>
      </c>
      <c r="F120">
        <v>1.0754300000000001</v>
      </c>
      <c r="I120" s="444">
        <v>43139.747916666667</v>
      </c>
      <c r="J120">
        <v>1.07884</v>
      </c>
      <c r="N120">
        <v>-2.38</v>
      </c>
      <c r="Q120">
        <v>44</v>
      </c>
      <c r="R120" t="s">
        <v>98</v>
      </c>
      <c r="S120">
        <v>7</v>
      </c>
    </row>
    <row r="121" spans="1:19">
      <c r="A121">
        <v>120</v>
      </c>
      <c r="B121" s="444">
        <v>43138.52847222222</v>
      </c>
      <c r="C121" t="s">
        <v>98</v>
      </c>
      <c r="D121">
        <v>0.01</v>
      </c>
      <c r="F121">
        <v>1.0765400000000001</v>
      </c>
      <c r="I121" s="444">
        <v>43139.747916666667</v>
      </c>
      <c r="J121">
        <v>1.07884</v>
      </c>
      <c r="N121">
        <v>-1.63</v>
      </c>
      <c r="Q121">
        <v>44</v>
      </c>
      <c r="R121" t="s">
        <v>98</v>
      </c>
      <c r="S121">
        <v>7</v>
      </c>
    </row>
    <row r="122" spans="1:19">
      <c r="A122">
        <v>121</v>
      </c>
      <c r="B122" s="444">
        <v>43138.611111111109</v>
      </c>
      <c r="C122" t="s">
        <v>98</v>
      </c>
      <c r="D122">
        <v>0.01</v>
      </c>
      <c r="F122">
        <v>1.07765</v>
      </c>
      <c r="I122" s="444">
        <v>43139.747916666667</v>
      </c>
      <c r="J122">
        <v>1.07884</v>
      </c>
      <c r="N122">
        <v>-0.88</v>
      </c>
      <c r="Q122">
        <v>44</v>
      </c>
      <c r="R122" t="s">
        <v>98</v>
      </c>
      <c r="S122">
        <v>7</v>
      </c>
    </row>
    <row r="123" spans="1:19">
      <c r="A123">
        <v>122</v>
      </c>
      <c r="B123" s="444">
        <v>43138.643055555556</v>
      </c>
      <c r="C123" t="s">
        <v>98</v>
      </c>
      <c r="D123">
        <v>0.01</v>
      </c>
      <c r="F123">
        <v>1.0787500000000001</v>
      </c>
      <c r="I123" s="444">
        <v>43139.747916666667</v>
      </c>
      <c r="J123">
        <v>1.07884</v>
      </c>
      <c r="N123">
        <v>-0.14000000000000001</v>
      </c>
      <c r="Q123">
        <v>44</v>
      </c>
      <c r="R123" t="s">
        <v>98</v>
      </c>
      <c r="S123">
        <v>7</v>
      </c>
    </row>
    <row r="124" spans="1:19">
      <c r="A124">
        <v>123</v>
      </c>
      <c r="B124" s="444">
        <v>43138.836805555555</v>
      </c>
      <c r="C124" t="s">
        <v>98</v>
      </c>
      <c r="D124">
        <v>0.02</v>
      </c>
      <c r="F124">
        <v>1.08263</v>
      </c>
      <c r="I124" s="444">
        <v>43139.747916666667</v>
      </c>
      <c r="J124">
        <v>1.07884</v>
      </c>
      <c r="N124">
        <v>4.96</v>
      </c>
      <c r="Q124">
        <v>44</v>
      </c>
      <c r="R124" t="s">
        <v>98</v>
      </c>
      <c r="S124">
        <v>7</v>
      </c>
    </row>
    <row r="125" spans="1:19">
      <c r="A125">
        <v>124</v>
      </c>
      <c r="B125" s="444">
        <v>43138.841666666667</v>
      </c>
      <c r="C125" t="s">
        <v>98</v>
      </c>
      <c r="D125">
        <v>0.03</v>
      </c>
      <c r="F125">
        <v>1.0838000000000001</v>
      </c>
      <c r="I125" s="444">
        <v>43139.747916666667</v>
      </c>
      <c r="J125">
        <v>1.07884</v>
      </c>
      <c r="N125">
        <v>9.7899999999999991</v>
      </c>
      <c r="Q125">
        <v>44</v>
      </c>
      <c r="R125" t="s">
        <v>98</v>
      </c>
      <c r="S125">
        <v>7</v>
      </c>
    </row>
    <row r="126" spans="1:19">
      <c r="A126">
        <v>125</v>
      </c>
      <c r="B126" s="444">
        <v>43139.015277777777</v>
      </c>
      <c r="C126" t="s">
        <v>98</v>
      </c>
      <c r="D126">
        <v>0.05</v>
      </c>
      <c r="F126">
        <v>1.08491</v>
      </c>
      <c r="I126" s="444">
        <v>43139.747916666667</v>
      </c>
      <c r="J126">
        <v>1.07884</v>
      </c>
      <c r="N126">
        <v>20.45</v>
      </c>
      <c r="Q126">
        <v>44</v>
      </c>
      <c r="R126" t="s">
        <v>98</v>
      </c>
      <c r="S126">
        <v>7</v>
      </c>
    </row>
    <row r="127" spans="1:19">
      <c r="A127">
        <v>126</v>
      </c>
      <c r="B127" s="444">
        <v>43139.12222222222</v>
      </c>
      <c r="C127" t="s">
        <v>97</v>
      </c>
      <c r="D127">
        <v>0.01</v>
      </c>
      <c r="F127">
        <v>1.0867500000000001</v>
      </c>
      <c r="I127" s="444">
        <v>43139.28402777778</v>
      </c>
      <c r="J127">
        <v>1.0887199999999999</v>
      </c>
      <c r="N127">
        <v>1.33</v>
      </c>
      <c r="Q127">
        <v>45</v>
      </c>
      <c r="R127" t="s">
        <v>97</v>
      </c>
      <c r="S127">
        <v>1</v>
      </c>
    </row>
    <row r="128" spans="1:19">
      <c r="A128">
        <v>127</v>
      </c>
      <c r="B128" s="444">
        <v>43139.288888888892</v>
      </c>
      <c r="C128" t="s">
        <v>97</v>
      </c>
      <c r="D128">
        <v>0.01</v>
      </c>
      <c r="F128">
        <v>1.08856</v>
      </c>
      <c r="I128" s="444">
        <v>43158.00277777778</v>
      </c>
      <c r="J128">
        <v>1.0771599999999999</v>
      </c>
      <c r="N128">
        <v>-8.18</v>
      </c>
      <c r="Q128">
        <v>46</v>
      </c>
      <c r="R128" t="s">
        <v>97</v>
      </c>
      <c r="S128">
        <v>10</v>
      </c>
    </row>
    <row r="129" spans="1:19">
      <c r="A129">
        <v>128</v>
      </c>
      <c r="B129" s="444">
        <v>43139.294444444444</v>
      </c>
      <c r="C129" t="s">
        <v>97</v>
      </c>
      <c r="D129">
        <v>0.01</v>
      </c>
      <c r="F129">
        <v>1.08744</v>
      </c>
      <c r="I129" s="444">
        <v>43158.00277777778</v>
      </c>
      <c r="J129">
        <v>1.0771599999999999</v>
      </c>
      <c r="N129">
        <v>-7.43</v>
      </c>
      <c r="Q129">
        <v>46</v>
      </c>
      <c r="R129" t="s">
        <v>97</v>
      </c>
      <c r="S129">
        <v>10</v>
      </c>
    </row>
    <row r="130" spans="1:19">
      <c r="A130">
        <v>129</v>
      </c>
      <c r="B130" s="444">
        <v>43139.29791666667</v>
      </c>
      <c r="C130" t="s">
        <v>97</v>
      </c>
      <c r="D130">
        <v>0.01</v>
      </c>
      <c r="F130">
        <v>1.0863100000000001</v>
      </c>
      <c r="I130" s="444">
        <v>43158.00277777778</v>
      </c>
      <c r="J130">
        <v>1.0771599999999999</v>
      </c>
      <c r="N130">
        <v>-6.67</v>
      </c>
      <c r="Q130">
        <v>46</v>
      </c>
      <c r="R130" t="s">
        <v>97</v>
      </c>
      <c r="S130">
        <v>10</v>
      </c>
    </row>
    <row r="131" spans="1:19">
      <c r="A131">
        <v>130</v>
      </c>
      <c r="B131" s="444">
        <v>43139.352777777778</v>
      </c>
      <c r="C131" t="s">
        <v>97</v>
      </c>
      <c r="D131">
        <v>0.01</v>
      </c>
      <c r="F131">
        <v>1.08517</v>
      </c>
      <c r="I131" s="444">
        <v>43158.00277777778</v>
      </c>
      <c r="J131">
        <v>1.0771599999999999</v>
      </c>
      <c r="N131">
        <v>-5.9</v>
      </c>
      <c r="Q131">
        <v>46</v>
      </c>
      <c r="R131" t="s">
        <v>97</v>
      </c>
      <c r="S131">
        <v>10</v>
      </c>
    </row>
    <row r="132" spans="1:19">
      <c r="A132">
        <v>131</v>
      </c>
      <c r="B132" s="444">
        <v>43139.382638888892</v>
      </c>
      <c r="C132" t="s">
        <v>97</v>
      </c>
      <c r="D132">
        <v>0.02</v>
      </c>
      <c r="F132">
        <v>1.0840700000000001</v>
      </c>
      <c r="I132" s="444">
        <v>43158.00277777778</v>
      </c>
      <c r="J132">
        <v>1.0771599999999999</v>
      </c>
      <c r="N132">
        <v>-10.32</v>
      </c>
      <c r="Q132">
        <v>46</v>
      </c>
      <c r="R132" t="s">
        <v>97</v>
      </c>
      <c r="S132">
        <v>10</v>
      </c>
    </row>
    <row r="133" spans="1:19">
      <c r="A133">
        <v>132</v>
      </c>
      <c r="B133" s="444">
        <v>43139.438194444447</v>
      </c>
      <c r="C133" t="s">
        <v>97</v>
      </c>
      <c r="D133">
        <v>0.03</v>
      </c>
      <c r="F133">
        <v>1.0829500000000001</v>
      </c>
      <c r="I133" s="444">
        <v>43158.00277777778</v>
      </c>
      <c r="J133">
        <v>1.0771599999999999</v>
      </c>
      <c r="N133">
        <v>-13.22</v>
      </c>
      <c r="Q133">
        <v>46</v>
      </c>
      <c r="R133" t="s">
        <v>97</v>
      </c>
      <c r="S133">
        <v>10</v>
      </c>
    </row>
    <row r="134" spans="1:19">
      <c r="A134">
        <v>133</v>
      </c>
      <c r="B134" s="444">
        <v>43139.45208333333</v>
      </c>
      <c r="C134" t="s">
        <v>97</v>
      </c>
      <c r="D134">
        <v>0.05</v>
      </c>
      <c r="F134">
        <v>1.0818399999999999</v>
      </c>
      <c r="I134" s="444">
        <v>43158.00277777778</v>
      </c>
      <c r="J134">
        <v>1.0771599999999999</v>
      </c>
      <c r="N134">
        <v>-18.28</v>
      </c>
      <c r="Q134">
        <v>46</v>
      </c>
      <c r="R134" t="s">
        <v>97</v>
      </c>
      <c r="S134">
        <v>10</v>
      </c>
    </row>
    <row r="135" spans="1:19">
      <c r="A135">
        <v>135</v>
      </c>
      <c r="B135" s="444">
        <v>43139.847916666666</v>
      </c>
      <c r="C135" t="s">
        <v>97</v>
      </c>
      <c r="D135">
        <v>0.09</v>
      </c>
      <c r="F135">
        <v>1.07718</v>
      </c>
      <c r="I135" s="444">
        <v>43158.00277777778</v>
      </c>
      <c r="J135">
        <v>1.0771599999999999</v>
      </c>
      <c r="N135">
        <v>-4.6500000000000004</v>
      </c>
      <c r="Q135">
        <v>46</v>
      </c>
      <c r="R135" t="s">
        <v>97</v>
      </c>
      <c r="S135">
        <v>10</v>
      </c>
    </row>
    <row r="136" spans="1:19">
      <c r="A136">
        <v>152</v>
      </c>
      <c r="B136" s="444">
        <v>43145.5625</v>
      </c>
      <c r="C136" t="s">
        <v>97</v>
      </c>
      <c r="D136">
        <v>0.16</v>
      </c>
      <c r="F136">
        <v>1.0725100000000001</v>
      </c>
      <c r="I136" s="444">
        <v>43158.00277777778</v>
      </c>
      <c r="J136">
        <v>1.0771599999999999</v>
      </c>
      <c r="N136">
        <v>43.98</v>
      </c>
      <c r="Q136">
        <v>46</v>
      </c>
      <c r="R136" t="s">
        <v>97</v>
      </c>
      <c r="S136">
        <v>10</v>
      </c>
    </row>
    <row r="137" spans="1:19">
      <c r="A137">
        <v>177</v>
      </c>
      <c r="B137" s="444">
        <v>43152.548611111109</v>
      </c>
      <c r="C137" t="s">
        <v>97</v>
      </c>
      <c r="D137">
        <v>0.3</v>
      </c>
      <c r="F137">
        <v>1.0679000000000001</v>
      </c>
      <c r="I137" s="444">
        <v>43158.00277777778</v>
      </c>
      <c r="J137">
        <v>1.0771599999999999</v>
      </c>
      <c r="N137">
        <v>181.86</v>
      </c>
      <c r="Q137">
        <v>46</v>
      </c>
      <c r="R137" t="s">
        <v>97</v>
      </c>
      <c r="S137">
        <v>10</v>
      </c>
    </row>
    <row r="138" spans="1:19">
      <c r="A138">
        <v>134</v>
      </c>
      <c r="B138" s="444">
        <v>43139.756944444445</v>
      </c>
      <c r="C138" t="s">
        <v>98</v>
      </c>
      <c r="D138">
        <v>0.01</v>
      </c>
      <c r="F138">
        <v>1.07911</v>
      </c>
      <c r="I138" s="444">
        <v>43139.847916666666</v>
      </c>
      <c r="J138">
        <v>1.07708</v>
      </c>
      <c r="N138">
        <v>1.36</v>
      </c>
      <c r="Q138">
        <v>47</v>
      </c>
      <c r="R138" t="s">
        <v>98</v>
      </c>
      <c r="S138">
        <v>1</v>
      </c>
    </row>
    <row r="139" spans="1:19">
      <c r="A139">
        <v>136</v>
      </c>
      <c r="B139" s="444">
        <v>43139.857638888891</v>
      </c>
      <c r="C139" t="s">
        <v>98</v>
      </c>
      <c r="D139">
        <v>0.01</v>
      </c>
      <c r="F139">
        <v>1.0765100000000001</v>
      </c>
      <c r="I139" s="444">
        <v>43140.713194444441</v>
      </c>
      <c r="J139">
        <v>1.0759000000000001</v>
      </c>
      <c r="N139">
        <v>0.38</v>
      </c>
      <c r="Q139">
        <v>48</v>
      </c>
      <c r="R139" t="s">
        <v>98</v>
      </c>
      <c r="S139">
        <v>4</v>
      </c>
    </row>
    <row r="140" spans="1:19">
      <c r="A140">
        <v>137</v>
      </c>
      <c r="B140" s="444">
        <v>43139.901388888888</v>
      </c>
      <c r="C140" t="s">
        <v>98</v>
      </c>
      <c r="D140">
        <v>0.01</v>
      </c>
      <c r="F140">
        <v>1.0776699999999999</v>
      </c>
      <c r="I140" s="444">
        <v>43140.713194444441</v>
      </c>
      <c r="J140">
        <v>1.0759000000000001</v>
      </c>
      <c r="N140">
        <v>1.1599999999999999</v>
      </c>
      <c r="Q140">
        <v>48</v>
      </c>
      <c r="R140" t="s">
        <v>98</v>
      </c>
      <c r="S140">
        <v>4</v>
      </c>
    </row>
    <row r="141" spans="1:19">
      <c r="A141">
        <v>138</v>
      </c>
      <c r="B141" s="444">
        <v>43140.05972222222</v>
      </c>
      <c r="C141" t="s">
        <v>98</v>
      </c>
      <c r="D141">
        <v>0.01</v>
      </c>
      <c r="F141">
        <v>1.0787899999999999</v>
      </c>
      <c r="I141" s="444">
        <v>43140.713194444441</v>
      </c>
      <c r="J141">
        <v>1.0759000000000001</v>
      </c>
      <c r="N141">
        <v>1.95</v>
      </c>
      <c r="Q141">
        <v>48</v>
      </c>
      <c r="R141" t="s">
        <v>98</v>
      </c>
      <c r="S141">
        <v>4</v>
      </c>
    </row>
    <row r="142" spans="1:19">
      <c r="A142">
        <v>139</v>
      </c>
      <c r="B142" s="444">
        <v>43140.37222222222</v>
      </c>
      <c r="C142" t="s">
        <v>98</v>
      </c>
      <c r="D142">
        <v>0.01</v>
      </c>
      <c r="F142">
        <v>1.0799000000000001</v>
      </c>
      <c r="I142" s="444">
        <v>43140.713194444441</v>
      </c>
      <c r="J142">
        <v>1.0759000000000001</v>
      </c>
      <c r="N142">
        <v>2.7</v>
      </c>
      <c r="Q142">
        <v>48</v>
      </c>
      <c r="R142" t="s">
        <v>98</v>
      </c>
      <c r="S142">
        <v>4</v>
      </c>
    </row>
    <row r="143" spans="1:19">
      <c r="A143">
        <v>140</v>
      </c>
      <c r="B143" s="444">
        <v>43140.723611111112</v>
      </c>
      <c r="C143" t="s">
        <v>98</v>
      </c>
      <c r="D143">
        <v>0.01</v>
      </c>
      <c r="F143">
        <v>1.07606</v>
      </c>
      <c r="I143" s="444">
        <v>43144.353472222225</v>
      </c>
      <c r="J143">
        <v>1.07799</v>
      </c>
      <c r="N143">
        <v>-1.35</v>
      </c>
      <c r="Q143">
        <v>49</v>
      </c>
      <c r="R143" t="s">
        <v>98</v>
      </c>
      <c r="S143">
        <v>7</v>
      </c>
    </row>
    <row r="144" spans="1:19">
      <c r="A144">
        <v>141</v>
      </c>
      <c r="B144" s="444">
        <v>43140.869444444441</v>
      </c>
      <c r="C144" t="s">
        <v>98</v>
      </c>
      <c r="D144">
        <v>0.01</v>
      </c>
      <c r="F144">
        <v>1.07717</v>
      </c>
      <c r="I144" s="444">
        <v>43144.353472222225</v>
      </c>
      <c r="J144">
        <v>1.07799</v>
      </c>
      <c r="N144">
        <v>-0.6</v>
      </c>
      <c r="Q144">
        <v>49</v>
      </c>
      <c r="R144" t="s">
        <v>98</v>
      </c>
      <c r="S144">
        <v>7</v>
      </c>
    </row>
    <row r="145" spans="1:19">
      <c r="A145">
        <v>142</v>
      </c>
      <c r="B145" s="444">
        <v>43142.918749999997</v>
      </c>
      <c r="C145" t="s">
        <v>98</v>
      </c>
      <c r="D145">
        <v>0.01</v>
      </c>
      <c r="F145">
        <v>1.0787599999999999</v>
      </c>
      <c r="I145" s="444">
        <v>43144.353472222225</v>
      </c>
      <c r="J145">
        <v>1.07799</v>
      </c>
      <c r="N145">
        <v>0.47</v>
      </c>
      <c r="Q145">
        <v>49</v>
      </c>
      <c r="R145" t="s">
        <v>98</v>
      </c>
      <c r="S145">
        <v>7</v>
      </c>
    </row>
    <row r="146" spans="1:19">
      <c r="A146">
        <v>143</v>
      </c>
      <c r="B146" s="444">
        <v>43143.393750000003</v>
      </c>
      <c r="C146" t="s">
        <v>98</v>
      </c>
      <c r="D146">
        <v>0.01</v>
      </c>
      <c r="F146">
        <v>1.0798700000000001</v>
      </c>
      <c r="I146" s="444">
        <v>43144.353472222225</v>
      </c>
      <c r="J146">
        <v>1.07799</v>
      </c>
      <c r="N146">
        <v>1.24</v>
      </c>
      <c r="Q146">
        <v>49</v>
      </c>
      <c r="R146" t="s">
        <v>98</v>
      </c>
      <c r="S146">
        <v>7</v>
      </c>
    </row>
    <row r="147" spans="1:19">
      <c r="A147">
        <v>144</v>
      </c>
      <c r="B147" s="444">
        <v>43143.461111111108</v>
      </c>
      <c r="C147" t="s">
        <v>98</v>
      </c>
      <c r="D147">
        <v>0.02</v>
      </c>
      <c r="F147">
        <v>1.0810299999999999</v>
      </c>
      <c r="I147" s="444">
        <v>43144.353472222225</v>
      </c>
      <c r="J147">
        <v>1.07799</v>
      </c>
      <c r="N147">
        <v>4.05</v>
      </c>
      <c r="Q147">
        <v>49</v>
      </c>
      <c r="R147" t="s">
        <v>98</v>
      </c>
      <c r="S147">
        <v>7</v>
      </c>
    </row>
    <row r="148" spans="1:19">
      <c r="A148">
        <v>145</v>
      </c>
      <c r="B148" s="444">
        <v>43143.567361111112</v>
      </c>
      <c r="C148" t="s">
        <v>98</v>
      </c>
      <c r="D148">
        <v>0.03</v>
      </c>
      <c r="F148">
        <v>1.08213</v>
      </c>
      <c r="I148" s="444">
        <v>43144.353472222225</v>
      </c>
      <c r="J148">
        <v>1.07799</v>
      </c>
      <c r="N148">
        <v>8.2899999999999991</v>
      </c>
      <c r="Q148">
        <v>49</v>
      </c>
      <c r="R148" t="s">
        <v>98</v>
      </c>
      <c r="S148">
        <v>7</v>
      </c>
    </row>
    <row r="149" spans="1:19">
      <c r="A149">
        <v>146</v>
      </c>
      <c r="B149" s="444">
        <v>43144.037499999999</v>
      </c>
      <c r="C149" t="s">
        <v>98</v>
      </c>
      <c r="D149">
        <v>0.05</v>
      </c>
      <c r="F149">
        <v>1.08335</v>
      </c>
      <c r="I149" s="444">
        <v>43144.353472222225</v>
      </c>
      <c r="J149">
        <v>1.07799</v>
      </c>
      <c r="N149">
        <v>18.059999999999999</v>
      </c>
      <c r="Q149">
        <v>49</v>
      </c>
      <c r="R149" t="s">
        <v>98</v>
      </c>
      <c r="S149">
        <v>7</v>
      </c>
    </row>
    <row r="150" spans="1:19">
      <c r="A150">
        <v>147</v>
      </c>
      <c r="B150" s="444">
        <v>43144.357638888891</v>
      </c>
      <c r="C150" t="s">
        <v>98</v>
      </c>
      <c r="D150">
        <v>0.01</v>
      </c>
      <c r="F150">
        <v>1.0777300000000001</v>
      </c>
      <c r="I150" s="444">
        <v>43145.084722222222</v>
      </c>
      <c r="J150">
        <v>1.0768200000000001</v>
      </c>
      <c r="N150">
        <v>0.57999999999999996</v>
      </c>
      <c r="Q150">
        <v>50</v>
      </c>
      <c r="R150" t="s">
        <v>98</v>
      </c>
      <c r="S150">
        <v>3</v>
      </c>
    </row>
    <row r="151" spans="1:19">
      <c r="A151">
        <v>148</v>
      </c>
      <c r="B151" s="444">
        <v>43144.361111111109</v>
      </c>
      <c r="C151" t="s">
        <v>98</v>
      </c>
      <c r="D151">
        <v>0.01</v>
      </c>
      <c r="F151">
        <v>1.07887</v>
      </c>
      <c r="I151" s="444">
        <v>43145.084722222222</v>
      </c>
      <c r="J151">
        <v>1.0768200000000001</v>
      </c>
      <c r="N151">
        <v>1.35</v>
      </c>
      <c r="Q151">
        <v>50</v>
      </c>
      <c r="R151" t="s">
        <v>98</v>
      </c>
      <c r="S151">
        <v>3</v>
      </c>
    </row>
    <row r="152" spans="1:19">
      <c r="A152">
        <v>149</v>
      </c>
      <c r="B152" s="444">
        <v>43144.840277777781</v>
      </c>
      <c r="C152" t="s">
        <v>98</v>
      </c>
      <c r="D152">
        <v>0.01</v>
      </c>
      <c r="F152">
        <v>1.0799700000000001</v>
      </c>
      <c r="I152" s="444">
        <v>43145.084722222222</v>
      </c>
      <c r="J152">
        <v>1.0768200000000001</v>
      </c>
      <c r="N152">
        <v>2.09</v>
      </c>
      <c r="Q152">
        <v>50</v>
      </c>
      <c r="R152" t="s">
        <v>98</v>
      </c>
      <c r="S152">
        <v>3</v>
      </c>
    </row>
    <row r="153" spans="1:19">
      <c r="A153">
        <v>150</v>
      </c>
      <c r="B153" s="444">
        <v>43145.148611111108</v>
      </c>
      <c r="C153" t="s">
        <v>98</v>
      </c>
      <c r="D153">
        <v>0.01</v>
      </c>
      <c r="F153">
        <v>1.07663</v>
      </c>
      <c r="I153" s="444">
        <v>43145.511111111111</v>
      </c>
      <c r="J153">
        <v>1.0751900000000001</v>
      </c>
      <c r="N153">
        <v>0.97</v>
      </c>
      <c r="Q153">
        <v>51</v>
      </c>
      <c r="R153" t="s">
        <v>98</v>
      </c>
      <c r="S153">
        <v>2</v>
      </c>
    </row>
    <row r="154" spans="1:19">
      <c r="A154">
        <v>151</v>
      </c>
      <c r="B154" s="444">
        <v>43145.242361111108</v>
      </c>
      <c r="C154" t="s">
        <v>98</v>
      </c>
      <c r="D154">
        <v>0.01</v>
      </c>
      <c r="F154">
        <v>1.0777300000000001</v>
      </c>
      <c r="I154" s="444">
        <v>43145.511111111111</v>
      </c>
      <c r="J154">
        <v>1.0751900000000001</v>
      </c>
      <c r="N154">
        <v>1.71</v>
      </c>
      <c r="Q154">
        <v>51</v>
      </c>
      <c r="R154" t="s">
        <v>98</v>
      </c>
      <c r="S154">
        <v>2</v>
      </c>
    </row>
    <row r="155" spans="1:19">
      <c r="A155">
        <v>153</v>
      </c>
      <c r="B155" s="444">
        <v>43145.565972222219</v>
      </c>
      <c r="C155" t="s">
        <v>98</v>
      </c>
      <c r="D155">
        <v>0.01</v>
      </c>
      <c r="F155">
        <v>1.0748200000000001</v>
      </c>
      <c r="I155" s="444">
        <v>43145.571527777778</v>
      </c>
      <c r="J155">
        <v>1.0728599999999999</v>
      </c>
      <c r="N155">
        <v>1.32</v>
      </c>
      <c r="Q155">
        <v>52</v>
      </c>
      <c r="R155" t="s">
        <v>98</v>
      </c>
      <c r="S155">
        <v>1</v>
      </c>
    </row>
    <row r="156" spans="1:19">
      <c r="A156">
        <v>154</v>
      </c>
      <c r="B156" s="444">
        <v>43145.574305555558</v>
      </c>
      <c r="C156" t="s">
        <v>98</v>
      </c>
      <c r="D156">
        <v>0.01</v>
      </c>
      <c r="F156">
        <v>1.0732699999999999</v>
      </c>
      <c r="I156" s="444">
        <v>43146.020833333336</v>
      </c>
      <c r="J156">
        <v>1.07226</v>
      </c>
      <c r="N156">
        <v>0.6</v>
      </c>
      <c r="Q156">
        <v>53</v>
      </c>
      <c r="R156" t="s">
        <v>98</v>
      </c>
      <c r="S156">
        <v>3</v>
      </c>
    </row>
    <row r="157" spans="1:19">
      <c r="A157">
        <v>155</v>
      </c>
      <c r="B157" s="444">
        <v>43145.631249999999</v>
      </c>
      <c r="C157" t="s">
        <v>98</v>
      </c>
      <c r="D157">
        <v>0.01</v>
      </c>
      <c r="F157">
        <v>1.07437</v>
      </c>
      <c r="I157" s="444">
        <v>43146.020833333336</v>
      </c>
      <c r="J157">
        <v>1.07226</v>
      </c>
      <c r="N157">
        <v>1.34</v>
      </c>
      <c r="Q157">
        <v>53</v>
      </c>
      <c r="R157" t="s">
        <v>98</v>
      </c>
      <c r="S157">
        <v>3</v>
      </c>
    </row>
    <row r="158" spans="1:19">
      <c r="A158">
        <v>156</v>
      </c>
      <c r="B158" s="444">
        <v>43145.84375</v>
      </c>
      <c r="C158" t="s">
        <v>98</v>
      </c>
      <c r="D158">
        <v>0.01</v>
      </c>
      <c r="F158">
        <v>1.07548</v>
      </c>
      <c r="I158" s="444">
        <v>43146.020833333336</v>
      </c>
      <c r="J158">
        <v>1.07226</v>
      </c>
      <c r="N158">
        <v>2.09</v>
      </c>
      <c r="Q158">
        <v>53</v>
      </c>
      <c r="R158" t="s">
        <v>98</v>
      </c>
      <c r="S158">
        <v>3</v>
      </c>
    </row>
    <row r="159" spans="1:19">
      <c r="A159">
        <v>157</v>
      </c>
      <c r="B159" s="444">
        <v>43146.029166666667</v>
      </c>
      <c r="C159" t="s">
        <v>98</v>
      </c>
      <c r="D159">
        <v>0.01</v>
      </c>
      <c r="F159">
        <v>1.07375</v>
      </c>
      <c r="I159" s="444">
        <v>43146.51458333333</v>
      </c>
      <c r="J159">
        <v>1.07287</v>
      </c>
      <c r="N159">
        <v>0.59</v>
      </c>
      <c r="Q159">
        <v>54</v>
      </c>
      <c r="R159" t="s">
        <v>98</v>
      </c>
      <c r="S159">
        <v>3</v>
      </c>
    </row>
    <row r="160" spans="1:19">
      <c r="A160">
        <v>158</v>
      </c>
      <c r="B160" s="444">
        <v>43146.042361111111</v>
      </c>
      <c r="C160" t="s">
        <v>98</v>
      </c>
      <c r="D160">
        <v>0.01</v>
      </c>
      <c r="F160">
        <v>1.07487</v>
      </c>
      <c r="I160" s="444">
        <v>43146.51458333333</v>
      </c>
      <c r="J160">
        <v>1.07287</v>
      </c>
      <c r="N160">
        <v>1.35</v>
      </c>
      <c r="Q160">
        <v>54</v>
      </c>
      <c r="R160" t="s">
        <v>98</v>
      </c>
      <c r="S160">
        <v>3</v>
      </c>
    </row>
    <row r="161" spans="1:19">
      <c r="A161">
        <v>159</v>
      </c>
      <c r="B161" s="444">
        <v>43146.15</v>
      </c>
      <c r="C161" t="s">
        <v>98</v>
      </c>
      <c r="D161">
        <v>0.01</v>
      </c>
      <c r="F161">
        <v>1.0759799999999999</v>
      </c>
      <c r="I161" s="444">
        <v>43146.51458333333</v>
      </c>
      <c r="J161">
        <v>1.07287</v>
      </c>
      <c r="N161">
        <v>2.1</v>
      </c>
      <c r="Q161">
        <v>54</v>
      </c>
      <c r="R161" t="s">
        <v>98</v>
      </c>
      <c r="S161">
        <v>3</v>
      </c>
    </row>
    <row r="162" spans="1:19">
      <c r="A162">
        <v>160</v>
      </c>
      <c r="B162" s="444">
        <v>43146.521527777775</v>
      </c>
      <c r="C162" t="s">
        <v>98</v>
      </c>
      <c r="D162">
        <v>0.01</v>
      </c>
      <c r="F162">
        <v>1.0734600000000001</v>
      </c>
      <c r="I162" s="444">
        <v>43146.661805555559</v>
      </c>
      <c r="J162">
        <v>1.0714300000000001</v>
      </c>
      <c r="N162">
        <v>1.37</v>
      </c>
      <c r="Q162">
        <v>55</v>
      </c>
      <c r="R162" t="s">
        <v>98</v>
      </c>
      <c r="S162">
        <v>1</v>
      </c>
    </row>
    <row r="163" spans="1:19">
      <c r="A163">
        <v>161</v>
      </c>
      <c r="B163" s="444">
        <v>43146.835416666669</v>
      </c>
      <c r="C163" t="s">
        <v>98</v>
      </c>
      <c r="D163">
        <v>0.01</v>
      </c>
      <c r="F163">
        <v>1.07141</v>
      </c>
      <c r="I163" s="444">
        <v>43147.626388888886</v>
      </c>
      <c r="J163">
        <v>1.0707500000000001</v>
      </c>
      <c r="N163">
        <v>0.42</v>
      </c>
      <c r="Q163">
        <v>56</v>
      </c>
      <c r="R163" t="s">
        <v>98</v>
      </c>
      <c r="S163">
        <v>4</v>
      </c>
    </row>
    <row r="164" spans="1:19">
      <c r="A164">
        <v>162</v>
      </c>
      <c r="B164" s="444">
        <v>43146.904166666667</v>
      </c>
      <c r="C164" t="s">
        <v>98</v>
      </c>
      <c r="D164">
        <v>0.01</v>
      </c>
      <c r="F164">
        <v>1.0725199999999999</v>
      </c>
      <c r="I164" s="444">
        <v>43147.626388888886</v>
      </c>
      <c r="J164">
        <v>1.0707500000000001</v>
      </c>
      <c r="N164">
        <v>1.1599999999999999</v>
      </c>
      <c r="Q164">
        <v>56</v>
      </c>
      <c r="R164" t="s">
        <v>98</v>
      </c>
      <c r="S164">
        <v>4</v>
      </c>
    </row>
    <row r="165" spans="1:19">
      <c r="A165">
        <v>163</v>
      </c>
      <c r="B165" s="444">
        <v>43146.95416666667</v>
      </c>
      <c r="C165" t="s">
        <v>98</v>
      </c>
      <c r="D165">
        <v>0.01</v>
      </c>
      <c r="F165">
        <v>1.0736300000000001</v>
      </c>
      <c r="I165" s="444">
        <v>43147.626388888886</v>
      </c>
      <c r="J165">
        <v>1.0707500000000001</v>
      </c>
      <c r="N165">
        <v>1.91</v>
      </c>
      <c r="Q165">
        <v>56</v>
      </c>
      <c r="R165" t="s">
        <v>98</v>
      </c>
      <c r="S165">
        <v>4</v>
      </c>
    </row>
    <row r="166" spans="1:19">
      <c r="A166">
        <v>164</v>
      </c>
      <c r="B166" s="444">
        <v>43147.338194444441</v>
      </c>
      <c r="C166" t="s">
        <v>98</v>
      </c>
      <c r="D166">
        <v>0.01</v>
      </c>
      <c r="F166">
        <v>1.0747599999999999</v>
      </c>
      <c r="I166" s="444">
        <v>43147.626388888886</v>
      </c>
      <c r="J166">
        <v>1.0707500000000001</v>
      </c>
      <c r="N166">
        <v>2.7</v>
      </c>
      <c r="Q166">
        <v>56</v>
      </c>
      <c r="R166" t="s">
        <v>98</v>
      </c>
      <c r="S166">
        <v>4</v>
      </c>
    </row>
    <row r="167" spans="1:19">
      <c r="A167">
        <v>165</v>
      </c>
      <c r="B167" s="444">
        <v>43147.638194444444</v>
      </c>
      <c r="C167" t="s">
        <v>98</v>
      </c>
      <c r="D167">
        <v>0.01</v>
      </c>
      <c r="F167">
        <v>1.0713299999999999</v>
      </c>
      <c r="I167" s="444">
        <v>43151.450694444444</v>
      </c>
      <c r="J167">
        <v>1.0720099999999999</v>
      </c>
      <c r="N167">
        <v>-0.51</v>
      </c>
      <c r="Q167">
        <v>57</v>
      </c>
      <c r="R167" t="s">
        <v>98</v>
      </c>
      <c r="S167">
        <v>6</v>
      </c>
    </row>
    <row r="168" spans="1:19">
      <c r="A168">
        <v>166</v>
      </c>
      <c r="B168" s="444">
        <v>43150.338194444441</v>
      </c>
      <c r="C168" t="s">
        <v>98</v>
      </c>
      <c r="D168">
        <v>0.01</v>
      </c>
      <c r="F168">
        <v>1.07243</v>
      </c>
      <c r="I168" s="444">
        <v>43151.450694444444</v>
      </c>
      <c r="J168">
        <v>1.0720099999999999</v>
      </c>
      <c r="N168">
        <v>0.25</v>
      </c>
      <c r="Q168">
        <v>57</v>
      </c>
      <c r="R168" t="s">
        <v>98</v>
      </c>
      <c r="S168">
        <v>6</v>
      </c>
    </row>
    <row r="169" spans="1:19">
      <c r="A169">
        <v>167</v>
      </c>
      <c r="B169" s="444">
        <v>43150.374305555553</v>
      </c>
      <c r="C169" t="s">
        <v>98</v>
      </c>
      <c r="D169">
        <v>0.01</v>
      </c>
      <c r="F169">
        <v>1.07355</v>
      </c>
      <c r="I169" s="444">
        <v>43151.450694444444</v>
      </c>
      <c r="J169">
        <v>1.0720099999999999</v>
      </c>
      <c r="N169">
        <v>1.01</v>
      </c>
      <c r="Q169">
        <v>57</v>
      </c>
      <c r="R169" t="s">
        <v>98</v>
      </c>
      <c r="S169">
        <v>6</v>
      </c>
    </row>
    <row r="170" spans="1:19">
      <c r="A170">
        <v>168</v>
      </c>
      <c r="B170" s="444">
        <v>43151.037499999999</v>
      </c>
      <c r="C170" t="s">
        <v>98</v>
      </c>
      <c r="D170">
        <v>0.01</v>
      </c>
      <c r="F170">
        <v>1.07467</v>
      </c>
      <c r="I170" s="444">
        <v>43151.450694444444</v>
      </c>
      <c r="J170">
        <v>1.0720099999999999</v>
      </c>
      <c r="N170">
        <v>1.79</v>
      </c>
      <c r="Q170">
        <v>57</v>
      </c>
      <c r="R170" t="s">
        <v>98</v>
      </c>
      <c r="S170">
        <v>6</v>
      </c>
    </row>
    <row r="171" spans="1:19">
      <c r="A171">
        <v>169</v>
      </c>
      <c r="B171" s="444">
        <v>43151.175694444442</v>
      </c>
      <c r="C171" t="s">
        <v>98</v>
      </c>
      <c r="D171">
        <v>0.02</v>
      </c>
      <c r="F171">
        <v>1.0758000000000001</v>
      </c>
      <c r="I171" s="444">
        <v>43151.450694444444</v>
      </c>
      <c r="J171">
        <v>1.0720099999999999</v>
      </c>
      <c r="N171">
        <v>5.1100000000000003</v>
      </c>
      <c r="Q171">
        <v>57</v>
      </c>
      <c r="R171" t="s">
        <v>98</v>
      </c>
      <c r="S171">
        <v>6</v>
      </c>
    </row>
    <row r="172" spans="1:19">
      <c r="A172">
        <v>170</v>
      </c>
      <c r="B172" s="444">
        <v>43151.193055555559</v>
      </c>
      <c r="C172" t="s">
        <v>98</v>
      </c>
      <c r="D172">
        <v>0.03</v>
      </c>
      <c r="F172">
        <v>1.0769299999999999</v>
      </c>
      <c r="I172" s="444">
        <v>43151.450694444444</v>
      </c>
      <c r="J172">
        <v>1.0720099999999999</v>
      </c>
      <c r="N172">
        <v>9.94</v>
      </c>
      <c r="Q172">
        <v>57</v>
      </c>
      <c r="R172" t="s">
        <v>98</v>
      </c>
      <c r="S172">
        <v>6</v>
      </c>
    </row>
    <row r="173" spans="1:19">
      <c r="A173">
        <v>171</v>
      </c>
      <c r="B173" s="444">
        <v>43151.556944444441</v>
      </c>
      <c r="C173" t="s">
        <v>98</v>
      </c>
      <c r="D173">
        <v>0.01</v>
      </c>
      <c r="F173">
        <v>1.07277</v>
      </c>
      <c r="I173" s="444">
        <v>43152.069444444445</v>
      </c>
      <c r="J173">
        <v>1.0718700000000001</v>
      </c>
      <c r="N173">
        <v>0.57999999999999996</v>
      </c>
      <c r="Q173">
        <v>58</v>
      </c>
      <c r="R173" t="s">
        <v>98</v>
      </c>
      <c r="S173">
        <v>3</v>
      </c>
    </row>
    <row r="174" spans="1:19">
      <c r="A174">
        <v>172</v>
      </c>
      <c r="B174" s="444">
        <v>43151.581944444442</v>
      </c>
      <c r="C174" t="s">
        <v>98</v>
      </c>
      <c r="D174">
        <v>0.01</v>
      </c>
      <c r="F174">
        <v>1.0739000000000001</v>
      </c>
      <c r="I174" s="444">
        <v>43152.069444444445</v>
      </c>
      <c r="J174">
        <v>1.0718700000000001</v>
      </c>
      <c r="N174">
        <v>1.34</v>
      </c>
      <c r="Q174">
        <v>58</v>
      </c>
      <c r="R174" t="s">
        <v>98</v>
      </c>
      <c r="S174">
        <v>3</v>
      </c>
    </row>
    <row r="175" spans="1:19">
      <c r="A175">
        <v>173</v>
      </c>
      <c r="B175" s="444">
        <v>43152.022916666669</v>
      </c>
      <c r="C175" t="s">
        <v>98</v>
      </c>
      <c r="D175">
        <v>0.01</v>
      </c>
      <c r="F175">
        <v>1.07501</v>
      </c>
      <c r="I175" s="444">
        <v>43152.069444444445</v>
      </c>
      <c r="J175">
        <v>1.0718700000000001</v>
      </c>
      <c r="N175">
        <v>2.12</v>
      </c>
      <c r="Q175">
        <v>58</v>
      </c>
      <c r="R175" t="s">
        <v>98</v>
      </c>
      <c r="S175">
        <v>3</v>
      </c>
    </row>
    <row r="176" spans="1:19">
      <c r="A176">
        <v>174</v>
      </c>
      <c r="B176" s="444">
        <v>43152.074999999997</v>
      </c>
      <c r="C176" t="s">
        <v>98</v>
      </c>
      <c r="D176">
        <v>0.01</v>
      </c>
      <c r="F176">
        <v>1.0720400000000001</v>
      </c>
      <c r="I176" s="444">
        <v>43152.299305555556</v>
      </c>
      <c r="J176">
        <v>1.07002</v>
      </c>
      <c r="N176">
        <v>1.36</v>
      </c>
      <c r="Q176">
        <v>59</v>
      </c>
      <c r="R176" t="s">
        <v>98</v>
      </c>
      <c r="S176">
        <v>1</v>
      </c>
    </row>
    <row r="177" spans="1:19">
      <c r="A177">
        <v>175</v>
      </c>
      <c r="B177" s="444">
        <v>43152.308333333334</v>
      </c>
      <c r="C177" t="s">
        <v>98</v>
      </c>
      <c r="D177">
        <v>0.01</v>
      </c>
      <c r="F177">
        <v>1.07046</v>
      </c>
      <c r="I177" s="444">
        <v>43152.320138888892</v>
      </c>
      <c r="J177">
        <v>1.06854</v>
      </c>
      <c r="N177">
        <v>1.3</v>
      </c>
      <c r="Q177">
        <v>60</v>
      </c>
      <c r="R177" t="s">
        <v>98</v>
      </c>
      <c r="S177">
        <v>1</v>
      </c>
    </row>
    <row r="178" spans="1:19">
      <c r="A178">
        <v>176</v>
      </c>
      <c r="B178" s="444">
        <v>43152.34097222222</v>
      </c>
      <c r="C178" t="s">
        <v>98</v>
      </c>
      <c r="D178">
        <v>0.01</v>
      </c>
      <c r="F178">
        <v>1.06931</v>
      </c>
      <c r="I178" s="444">
        <v>43152.680555555555</v>
      </c>
      <c r="J178">
        <v>1.06731</v>
      </c>
      <c r="N178">
        <v>1.35</v>
      </c>
      <c r="Q178">
        <v>61</v>
      </c>
      <c r="R178" t="s">
        <v>98</v>
      </c>
      <c r="S178">
        <v>1</v>
      </c>
    </row>
    <row r="179" spans="1:19">
      <c r="A179">
        <v>178</v>
      </c>
      <c r="B179" s="444">
        <v>43152.801388888889</v>
      </c>
      <c r="C179" t="s">
        <v>98</v>
      </c>
      <c r="D179">
        <v>0.01</v>
      </c>
      <c r="F179">
        <v>1.06734</v>
      </c>
      <c r="I179" s="444">
        <v>43160.384722222225</v>
      </c>
      <c r="J179">
        <v>1.07101</v>
      </c>
      <c r="N179">
        <v>-2.73</v>
      </c>
      <c r="Q179">
        <v>62</v>
      </c>
      <c r="R179" t="s">
        <v>98</v>
      </c>
      <c r="S179">
        <v>8</v>
      </c>
    </row>
    <row r="180" spans="1:19">
      <c r="A180">
        <v>179</v>
      </c>
      <c r="B180" s="444">
        <v>43153.667361111111</v>
      </c>
      <c r="C180" t="s">
        <v>98</v>
      </c>
      <c r="D180">
        <v>0.01</v>
      </c>
      <c r="F180">
        <v>1.0684499999999999</v>
      </c>
      <c r="I180" s="444">
        <v>43160.384722222225</v>
      </c>
      <c r="J180">
        <v>1.07101</v>
      </c>
      <c r="N180">
        <v>-1.9</v>
      </c>
      <c r="Q180">
        <v>62</v>
      </c>
      <c r="R180" t="s">
        <v>98</v>
      </c>
      <c r="S180">
        <v>8</v>
      </c>
    </row>
    <row r="181" spans="1:19">
      <c r="A181">
        <v>180</v>
      </c>
      <c r="B181" s="444">
        <v>43153.997916666667</v>
      </c>
      <c r="C181" t="s">
        <v>98</v>
      </c>
      <c r="D181">
        <v>0.01</v>
      </c>
      <c r="F181">
        <v>1.0695600000000001</v>
      </c>
      <c r="I181" s="444">
        <v>43160.384722222225</v>
      </c>
      <c r="J181">
        <v>1.07101</v>
      </c>
      <c r="N181">
        <v>-1.1499999999999999</v>
      </c>
      <c r="Q181">
        <v>62</v>
      </c>
      <c r="R181" t="s">
        <v>98</v>
      </c>
      <c r="S181">
        <v>8</v>
      </c>
    </row>
    <row r="182" spans="1:19">
      <c r="A182">
        <v>181</v>
      </c>
      <c r="B182" s="444">
        <v>43153.999305555553</v>
      </c>
      <c r="C182" t="s">
        <v>98</v>
      </c>
      <c r="D182">
        <v>0.01</v>
      </c>
      <c r="F182">
        <v>1.07074</v>
      </c>
      <c r="I182" s="444">
        <v>43160.384722222225</v>
      </c>
      <c r="J182">
        <v>1.07101</v>
      </c>
      <c r="N182">
        <v>-0.36</v>
      </c>
      <c r="Q182">
        <v>62</v>
      </c>
      <c r="R182" t="s">
        <v>98</v>
      </c>
      <c r="S182">
        <v>8</v>
      </c>
    </row>
    <row r="183" spans="1:19">
      <c r="A183">
        <v>182</v>
      </c>
      <c r="B183" s="444">
        <v>43154.1</v>
      </c>
      <c r="C183" t="s">
        <v>98</v>
      </c>
      <c r="D183">
        <v>0.02</v>
      </c>
      <c r="F183">
        <v>1.0718700000000001</v>
      </c>
      <c r="I183" s="444">
        <v>43160.384722222225</v>
      </c>
      <c r="J183">
        <v>1.07101</v>
      </c>
      <c r="N183">
        <v>0.85</v>
      </c>
      <c r="Q183">
        <v>62</v>
      </c>
      <c r="R183" t="s">
        <v>98</v>
      </c>
      <c r="S183">
        <v>8</v>
      </c>
    </row>
    <row r="184" spans="1:19">
      <c r="A184">
        <v>183</v>
      </c>
      <c r="B184" s="444">
        <v>43154.546527777777</v>
      </c>
      <c r="C184" t="s">
        <v>98</v>
      </c>
      <c r="D184">
        <v>0.03</v>
      </c>
      <c r="F184">
        <v>1.07301</v>
      </c>
      <c r="I184" s="444">
        <v>43160.384722222225</v>
      </c>
      <c r="J184">
        <v>1.07101</v>
      </c>
      <c r="N184">
        <v>3.58</v>
      </c>
      <c r="Q184">
        <v>62</v>
      </c>
      <c r="R184" t="s">
        <v>98</v>
      </c>
      <c r="S184">
        <v>8</v>
      </c>
    </row>
    <row r="185" spans="1:19">
      <c r="A185">
        <v>184</v>
      </c>
      <c r="B185" s="444">
        <v>43154.851388888892</v>
      </c>
      <c r="C185" t="s">
        <v>98</v>
      </c>
      <c r="D185">
        <v>0.05</v>
      </c>
      <c r="F185">
        <v>1.07413</v>
      </c>
      <c r="I185" s="444">
        <v>43160.384722222225</v>
      </c>
      <c r="J185">
        <v>1.07101</v>
      </c>
      <c r="N185">
        <v>9.74</v>
      </c>
      <c r="Q185">
        <v>62</v>
      </c>
      <c r="R185" t="s">
        <v>98</v>
      </c>
      <c r="S185">
        <v>8</v>
      </c>
    </row>
    <row r="186" spans="1:19">
      <c r="A186">
        <v>187</v>
      </c>
      <c r="B186" s="444">
        <v>43159.006249999999</v>
      </c>
      <c r="C186" t="s">
        <v>98</v>
      </c>
      <c r="D186">
        <v>0.09</v>
      </c>
      <c r="F186">
        <v>1.07874</v>
      </c>
      <c r="I186" s="444">
        <v>43160.384722222225</v>
      </c>
      <c r="J186">
        <v>1.07101</v>
      </c>
      <c r="N186">
        <v>46.2</v>
      </c>
      <c r="Q186">
        <v>62</v>
      </c>
      <c r="R186" t="s">
        <v>98</v>
      </c>
      <c r="S186">
        <v>8</v>
      </c>
    </row>
    <row r="187" spans="1:19">
      <c r="A187">
        <v>185</v>
      </c>
      <c r="B187" s="444">
        <v>43158.036805555559</v>
      </c>
      <c r="C187" t="s">
        <v>97</v>
      </c>
      <c r="D187">
        <v>0.01</v>
      </c>
      <c r="F187">
        <v>1.0780400000000001</v>
      </c>
      <c r="I187" s="444">
        <v>43159.357638888891</v>
      </c>
      <c r="J187">
        <v>1.07952</v>
      </c>
      <c r="N187">
        <v>0.97</v>
      </c>
      <c r="Q187">
        <v>63</v>
      </c>
      <c r="R187" t="s">
        <v>97</v>
      </c>
      <c r="S187">
        <v>2</v>
      </c>
    </row>
    <row r="188" spans="1:19">
      <c r="A188">
        <v>186</v>
      </c>
      <c r="B188" s="444">
        <v>43158.051388888889</v>
      </c>
      <c r="C188" t="s">
        <v>97</v>
      </c>
      <c r="D188">
        <v>0.01</v>
      </c>
      <c r="F188">
        <v>1.0769200000000001</v>
      </c>
      <c r="I188" s="444">
        <v>43159.357638888891</v>
      </c>
      <c r="J188">
        <v>1.07952</v>
      </c>
      <c r="N188">
        <v>1.72</v>
      </c>
      <c r="Q188">
        <v>63</v>
      </c>
      <c r="R188" t="s">
        <v>97</v>
      </c>
      <c r="S188">
        <v>2</v>
      </c>
    </row>
    <row r="189" spans="1:19">
      <c r="A189">
        <v>188</v>
      </c>
      <c r="B189" s="444">
        <v>43159.45</v>
      </c>
      <c r="C189" t="s">
        <v>97</v>
      </c>
      <c r="D189">
        <v>0.01</v>
      </c>
      <c r="F189">
        <v>1.0813999999999999</v>
      </c>
      <c r="I189" s="444">
        <v>43171.554861111108</v>
      </c>
      <c r="J189">
        <v>1.0780000000000001</v>
      </c>
      <c r="N189">
        <v>-2.64</v>
      </c>
      <c r="Q189">
        <v>64</v>
      </c>
      <c r="R189" t="s">
        <v>97</v>
      </c>
      <c r="S189">
        <v>8</v>
      </c>
    </row>
    <row r="190" spans="1:19">
      <c r="A190">
        <v>189</v>
      </c>
      <c r="B190" s="444">
        <v>43159.558333333334</v>
      </c>
      <c r="C190" t="s">
        <v>97</v>
      </c>
      <c r="D190">
        <v>0.01</v>
      </c>
      <c r="F190">
        <v>1.0803</v>
      </c>
      <c r="I190" s="444">
        <v>43171.554861111108</v>
      </c>
      <c r="J190">
        <v>1.0780000000000001</v>
      </c>
      <c r="N190">
        <v>-1.9</v>
      </c>
      <c r="Q190">
        <v>64</v>
      </c>
      <c r="R190" t="s">
        <v>97</v>
      </c>
      <c r="S190">
        <v>8</v>
      </c>
    </row>
    <row r="191" spans="1:19">
      <c r="A191">
        <v>190</v>
      </c>
      <c r="B191" s="444">
        <v>43159.659722222219</v>
      </c>
      <c r="C191" t="s">
        <v>97</v>
      </c>
      <c r="D191">
        <v>0.01</v>
      </c>
      <c r="F191">
        <v>1.0791900000000001</v>
      </c>
      <c r="I191" s="444">
        <v>43171.554861111108</v>
      </c>
      <c r="J191">
        <v>1.0780000000000001</v>
      </c>
      <c r="N191">
        <v>-1.1499999999999999</v>
      </c>
      <c r="Q191">
        <v>64</v>
      </c>
      <c r="R191" t="s">
        <v>97</v>
      </c>
      <c r="S191">
        <v>8</v>
      </c>
    </row>
    <row r="192" spans="1:19">
      <c r="A192">
        <v>191</v>
      </c>
      <c r="B192" s="444">
        <v>43159.836805555555</v>
      </c>
      <c r="C192" t="s">
        <v>97</v>
      </c>
      <c r="D192">
        <v>0.01</v>
      </c>
      <c r="F192">
        <v>1.0780799999999999</v>
      </c>
      <c r="I192" s="444">
        <v>43171.554861111108</v>
      </c>
      <c r="J192">
        <v>1.0780000000000001</v>
      </c>
      <c r="N192">
        <v>-0.4</v>
      </c>
      <c r="Q192">
        <v>64</v>
      </c>
      <c r="R192" t="s">
        <v>97</v>
      </c>
      <c r="S192">
        <v>8</v>
      </c>
    </row>
    <row r="193" spans="1:19">
      <c r="A193">
        <v>192</v>
      </c>
      <c r="B193" s="444">
        <v>43159.865972222222</v>
      </c>
      <c r="C193" t="s">
        <v>97</v>
      </c>
      <c r="D193">
        <v>0.02</v>
      </c>
      <c r="F193">
        <v>1.0769500000000001</v>
      </c>
      <c r="I193" s="444">
        <v>43171.554861111108</v>
      </c>
      <c r="J193">
        <v>1.0780000000000001</v>
      </c>
      <c r="N193">
        <v>0.7</v>
      </c>
      <c r="Q193">
        <v>64</v>
      </c>
      <c r="R193" t="s">
        <v>97</v>
      </c>
      <c r="S193">
        <v>8</v>
      </c>
    </row>
    <row r="194" spans="1:19">
      <c r="A194">
        <v>193</v>
      </c>
      <c r="B194" s="444">
        <v>43159.918749999997</v>
      </c>
      <c r="C194" t="s">
        <v>97</v>
      </c>
      <c r="D194">
        <v>0.03</v>
      </c>
      <c r="F194">
        <v>1.0757399999999999</v>
      </c>
      <c r="I194" s="444">
        <v>43171.554861111108</v>
      </c>
      <c r="J194">
        <v>1.0780000000000001</v>
      </c>
      <c r="N194">
        <v>3.51</v>
      </c>
      <c r="Q194">
        <v>64</v>
      </c>
      <c r="R194" t="s">
        <v>97</v>
      </c>
      <c r="S194">
        <v>8</v>
      </c>
    </row>
    <row r="195" spans="1:19">
      <c r="A195">
        <v>194</v>
      </c>
      <c r="B195" s="444">
        <v>43160.032638888886</v>
      </c>
      <c r="C195" t="s">
        <v>97</v>
      </c>
      <c r="D195">
        <v>0.05</v>
      </c>
      <c r="F195">
        <v>1.07463</v>
      </c>
      <c r="I195" s="444">
        <v>43171.554861111108</v>
      </c>
      <c r="J195">
        <v>1.0780000000000001</v>
      </c>
      <c r="N195">
        <v>10.02</v>
      </c>
      <c r="Q195">
        <v>64</v>
      </c>
      <c r="R195" t="s">
        <v>97</v>
      </c>
      <c r="S195">
        <v>8</v>
      </c>
    </row>
    <row r="196" spans="1:19">
      <c r="A196">
        <v>197</v>
      </c>
      <c r="B196" s="444">
        <v>43160.628472222219</v>
      </c>
      <c r="C196" t="s">
        <v>97</v>
      </c>
      <c r="D196">
        <v>0.09</v>
      </c>
      <c r="F196">
        <v>1.06999</v>
      </c>
      <c r="I196" s="444">
        <v>43171.554861111108</v>
      </c>
      <c r="J196">
        <v>1.0780000000000001</v>
      </c>
      <c r="N196">
        <v>46.18</v>
      </c>
      <c r="Q196">
        <v>64</v>
      </c>
      <c r="R196" t="s">
        <v>97</v>
      </c>
      <c r="S196">
        <v>8</v>
      </c>
    </row>
    <row r="197" spans="1:19">
      <c r="A197">
        <v>195</v>
      </c>
      <c r="B197" s="444">
        <v>43160.417361111111</v>
      </c>
      <c r="C197" t="s">
        <v>98</v>
      </c>
      <c r="D197">
        <v>0.01</v>
      </c>
      <c r="F197">
        <v>1.07124</v>
      </c>
      <c r="I197" s="444">
        <v>43160.631944444445</v>
      </c>
      <c r="J197">
        <v>1.0697099999999999</v>
      </c>
      <c r="N197">
        <v>1.03</v>
      </c>
      <c r="Q197">
        <v>65</v>
      </c>
      <c r="R197" t="s">
        <v>98</v>
      </c>
      <c r="S197">
        <v>2</v>
      </c>
    </row>
    <row r="198" spans="1:19">
      <c r="A198">
        <v>196</v>
      </c>
      <c r="B198" s="444">
        <v>43160.595833333333</v>
      </c>
      <c r="C198" t="s">
        <v>98</v>
      </c>
      <c r="D198">
        <v>0.01</v>
      </c>
      <c r="F198">
        <v>1.07236</v>
      </c>
      <c r="I198" s="444">
        <v>43160.631944444445</v>
      </c>
      <c r="J198">
        <v>1.0697099999999999</v>
      </c>
      <c r="N198">
        <v>1.78</v>
      </c>
      <c r="Q198">
        <v>65</v>
      </c>
      <c r="R198" t="s">
        <v>98</v>
      </c>
      <c r="S198">
        <v>2</v>
      </c>
    </row>
    <row r="199" spans="1:19">
      <c r="A199">
        <v>198</v>
      </c>
      <c r="B199" s="444">
        <v>43160.636111111111</v>
      </c>
      <c r="C199" t="s">
        <v>98</v>
      </c>
      <c r="D199">
        <v>0.01</v>
      </c>
      <c r="F199">
        <v>1.0701000000000001</v>
      </c>
      <c r="I199" s="444">
        <v>43160.919444444444</v>
      </c>
      <c r="J199">
        <v>1.06891</v>
      </c>
      <c r="N199">
        <v>0.8</v>
      </c>
      <c r="Q199">
        <v>66</v>
      </c>
      <c r="R199" t="s">
        <v>98</v>
      </c>
      <c r="S199">
        <v>2</v>
      </c>
    </row>
    <row r="200" spans="1:19">
      <c r="A200">
        <v>199</v>
      </c>
      <c r="B200" s="444">
        <v>43160.649305555555</v>
      </c>
      <c r="C200" t="s">
        <v>98</v>
      </c>
      <c r="D200">
        <v>0.01</v>
      </c>
      <c r="F200">
        <v>1.07121</v>
      </c>
      <c r="I200" s="444">
        <v>43160.919444444444</v>
      </c>
      <c r="J200">
        <v>1.06891</v>
      </c>
      <c r="N200">
        <v>1.55</v>
      </c>
      <c r="Q200">
        <v>66</v>
      </c>
      <c r="R200" t="s">
        <v>98</v>
      </c>
      <c r="S200">
        <v>2</v>
      </c>
    </row>
    <row r="201" spans="1:19">
      <c r="A201">
        <v>200</v>
      </c>
      <c r="B201" s="444">
        <v>43160.921527777777</v>
      </c>
      <c r="C201" t="s">
        <v>98</v>
      </c>
      <c r="D201">
        <v>0.01</v>
      </c>
      <c r="F201">
        <v>1.0692600000000001</v>
      </c>
      <c r="I201" s="444">
        <v>43161.082638888889</v>
      </c>
      <c r="J201">
        <v>1.06721</v>
      </c>
      <c r="N201">
        <v>1.35</v>
      </c>
      <c r="Q201">
        <v>67</v>
      </c>
      <c r="R201" t="s">
        <v>98</v>
      </c>
      <c r="S201">
        <v>1</v>
      </c>
    </row>
    <row r="202" spans="1:19">
      <c r="A202">
        <v>201</v>
      </c>
      <c r="B202" s="444">
        <v>43161.106944444444</v>
      </c>
      <c r="C202" t="s">
        <v>98</v>
      </c>
      <c r="D202">
        <v>0.01</v>
      </c>
      <c r="F202">
        <v>1.0676399999999999</v>
      </c>
      <c r="I202" s="444">
        <v>43165.961805555555</v>
      </c>
      <c r="J202">
        <v>1.06914</v>
      </c>
      <c r="N202">
        <v>-1.06</v>
      </c>
      <c r="Q202">
        <v>68</v>
      </c>
      <c r="R202" t="s">
        <v>98</v>
      </c>
      <c r="S202">
        <v>7</v>
      </c>
    </row>
    <row r="203" spans="1:19">
      <c r="A203">
        <v>202</v>
      </c>
      <c r="B203" s="444">
        <v>43161.415277777778</v>
      </c>
      <c r="C203" t="s">
        <v>98</v>
      </c>
      <c r="D203">
        <v>0.01</v>
      </c>
      <c r="F203">
        <v>1.0687599999999999</v>
      </c>
      <c r="I203" s="444">
        <v>43165.961805555555</v>
      </c>
      <c r="J203">
        <v>1.06914</v>
      </c>
      <c r="N203">
        <v>-0.3</v>
      </c>
      <c r="Q203">
        <v>68</v>
      </c>
      <c r="R203" t="s">
        <v>98</v>
      </c>
      <c r="S203">
        <v>7</v>
      </c>
    </row>
    <row r="204" spans="1:19">
      <c r="A204">
        <v>203</v>
      </c>
      <c r="B204" s="444">
        <v>43161.442361111112</v>
      </c>
      <c r="C204" t="s">
        <v>98</v>
      </c>
      <c r="D204">
        <v>0.01</v>
      </c>
      <c r="F204">
        <v>1.06989</v>
      </c>
      <c r="I204" s="444">
        <v>43165.961805555555</v>
      </c>
      <c r="J204">
        <v>1.06914</v>
      </c>
      <c r="N204">
        <v>0.46</v>
      </c>
      <c r="Q204">
        <v>68</v>
      </c>
      <c r="R204" t="s">
        <v>98</v>
      </c>
      <c r="S204">
        <v>7</v>
      </c>
    </row>
    <row r="205" spans="1:19">
      <c r="A205">
        <v>204</v>
      </c>
      <c r="B205" s="444">
        <v>43161.452777777777</v>
      </c>
      <c r="C205" t="s">
        <v>98</v>
      </c>
      <c r="D205">
        <v>0.01</v>
      </c>
      <c r="F205">
        <v>1.0709900000000001</v>
      </c>
      <c r="I205" s="444">
        <v>43165.961805555555</v>
      </c>
      <c r="J205">
        <v>1.06914</v>
      </c>
      <c r="N205">
        <v>1.2</v>
      </c>
      <c r="Q205">
        <v>68</v>
      </c>
      <c r="R205" t="s">
        <v>98</v>
      </c>
      <c r="S205">
        <v>7</v>
      </c>
    </row>
    <row r="206" spans="1:19">
      <c r="A206">
        <v>205</v>
      </c>
      <c r="B206" s="444">
        <v>43161.463888888888</v>
      </c>
      <c r="C206" t="s">
        <v>98</v>
      </c>
      <c r="D206">
        <v>0.02</v>
      </c>
      <c r="F206">
        <v>1.07216</v>
      </c>
      <c r="I206" s="444">
        <v>43165.961805555555</v>
      </c>
      <c r="J206">
        <v>1.06914</v>
      </c>
      <c r="N206">
        <v>3.97</v>
      </c>
      <c r="Q206">
        <v>68</v>
      </c>
      <c r="R206" t="s">
        <v>98</v>
      </c>
      <c r="S206">
        <v>7</v>
      </c>
    </row>
    <row r="207" spans="1:19">
      <c r="A207">
        <v>206</v>
      </c>
      <c r="B207" s="444">
        <v>43161.477083333331</v>
      </c>
      <c r="C207" t="s">
        <v>98</v>
      </c>
      <c r="D207">
        <v>0.03</v>
      </c>
      <c r="F207">
        <v>1.0732900000000001</v>
      </c>
      <c r="I207" s="444">
        <v>43165.961805555555</v>
      </c>
      <c r="J207">
        <v>1.06914</v>
      </c>
      <c r="N207">
        <v>8.24</v>
      </c>
      <c r="Q207">
        <v>68</v>
      </c>
      <c r="R207" t="s">
        <v>98</v>
      </c>
      <c r="S207">
        <v>7</v>
      </c>
    </row>
    <row r="208" spans="1:19">
      <c r="A208">
        <v>207</v>
      </c>
      <c r="B208" s="444">
        <v>43164.361111111109</v>
      </c>
      <c r="C208" t="s">
        <v>98</v>
      </c>
      <c r="D208">
        <v>0.05</v>
      </c>
      <c r="F208">
        <v>1.0744199999999999</v>
      </c>
      <c r="I208" s="444">
        <v>43165.961805555555</v>
      </c>
      <c r="J208">
        <v>1.06914</v>
      </c>
      <c r="N208">
        <v>17.66</v>
      </c>
      <c r="Q208">
        <v>68</v>
      </c>
      <c r="R208" t="s">
        <v>98</v>
      </c>
      <c r="S208">
        <v>7</v>
      </c>
    </row>
    <row r="209" spans="1:19">
      <c r="A209">
        <v>208</v>
      </c>
      <c r="B209" s="444">
        <v>43165.994444444441</v>
      </c>
      <c r="C209" t="s">
        <v>98</v>
      </c>
      <c r="D209">
        <v>0.01</v>
      </c>
      <c r="F209">
        <v>1.0687500000000001</v>
      </c>
      <c r="I209" s="444">
        <v>43166.020833333336</v>
      </c>
      <c r="J209">
        <v>1.06671</v>
      </c>
      <c r="N209">
        <v>1.34</v>
      </c>
      <c r="Q209">
        <v>69</v>
      </c>
      <c r="R209" t="s">
        <v>98</v>
      </c>
      <c r="S209">
        <v>1</v>
      </c>
    </row>
    <row r="210" spans="1:19">
      <c r="A210">
        <v>209</v>
      </c>
      <c r="B210" s="444">
        <v>43166.027777777781</v>
      </c>
      <c r="C210" t="s">
        <v>98</v>
      </c>
      <c r="D210">
        <v>0.01</v>
      </c>
      <c r="F210">
        <v>1.06839</v>
      </c>
      <c r="I210" s="444">
        <v>43172.785416666666</v>
      </c>
      <c r="J210">
        <v>1.0721499999999999</v>
      </c>
      <c r="N210">
        <v>-2.68</v>
      </c>
      <c r="Q210">
        <v>70</v>
      </c>
      <c r="R210" t="s">
        <v>98</v>
      </c>
      <c r="S210">
        <v>8</v>
      </c>
    </row>
    <row r="211" spans="1:19">
      <c r="A211">
        <v>210</v>
      </c>
      <c r="B211" s="444">
        <v>43166.068055555559</v>
      </c>
      <c r="C211" t="s">
        <v>98</v>
      </c>
      <c r="D211">
        <v>0.01</v>
      </c>
      <c r="F211">
        <v>1.0694999999999999</v>
      </c>
      <c r="I211" s="444">
        <v>43172.785416666666</v>
      </c>
      <c r="J211">
        <v>1.0721499999999999</v>
      </c>
      <c r="N211">
        <v>-1.93</v>
      </c>
      <c r="Q211">
        <v>70</v>
      </c>
      <c r="R211" t="s">
        <v>98</v>
      </c>
      <c r="S211">
        <v>8</v>
      </c>
    </row>
    <row r="212" spans="1:19">
      <c r="A212">
        <v>211</v>
      </c>
      <c r="B212" s="444">
        <v>43166.111805555556</v>
      </c>
      <c r="C212" t="s">
        <v>98</v>
      </c>
      <c r="D212">
        <v>0.01</v>
      </c>
      <c r="F212">
        <v>1.0706199999999999</v>
      </c>
      <c r="I212" s="444">
        <v>43172.785416666666</v>
      </c>
      <c r="J212">
        <v>1.0721499999999999</v>
      </c>
      <c r="N212">
        <v>-1.18</v>
      </c>
      <c r="Q212">
        <v>70</v>
      </c>
      <c r="R212" t="s">
        <v>98</v>
      </c>
      <c r="S212">
        <v>8</v>
      </c>
    </row>
    <row r="213" spans="1:19">
      <c r="A213">
        <v>212</v>
      </c>
      <c r="B213" s="444">
        <v>43166.332638888889</v>
      </c>
      <c r="C213" t="s">
        <v>98</v>
      </c>
      <c r="D213">
        <v>0.01</v>
      </c>
      <c r="F213">
        <v>1.0717300000000001</v>
      </c>
      <c r="I213" s="444">
        <v>43172.785416666666</v>
      </c>
      <c r="J213">
        <v>1.0721499999999999</v>
      </c>
      <c r="N213">
        <v>-0.43</v>
      </c>
      <c r="Q213">
        <v>70</v>
      </c>
      <c r="R213" t="s">
        <v>98</v>
      </c>
      <c r="S213">
        <v>8</v>
      </c>
    </row>
    <row r="214" spans="1:19">
      <c r="A214">
        <v>213</v>
      </c>
      <c r="B214" s="444">
        <v>43166.429861111108</v>
      </c>
      <c r="C214" t="s">
        <v>98</v>
      </c>
      <c r="D214">
        <v>0.02</v>
      </c>
      <c r="F214">
        <v>1.0728599999999999</v>
      </c>
      <c r="I214" s="444">
        <v>43172.785416666666</v>
      </c>
      <c r="J214">
        <v>1.0721499999999999</v>
      </c>
      <c r="N214">
        <v>0.65</v>
      </c>
      <c r="Q214">
        <v>70</v>
      </c>
      <c r="R214" t="s">
        <v>98</v>
      </c>
      <c r="S214">
        <v>8</v>
      </c>
    </row>
    <row r="215" spans="1:19">
      <c r="A215">
        <v>214</v>
      </c>
      <c r="B215" s="444">
        <v>43166.652083333334</v>
      </c>
      <c r="C215" t="s">
        <v>98</v>
      </c>
      <c r="D215">
        <v>0.03</v>
      </c>
      <c r="F215">
        <v>1.07396</v>
      </c>
      <c r="I215" s="444">
        <v>43172.785416666666</v>
      </c>
      <c r="J215">
        <v>1.0721499999999999</v>
      </c>
      <c r="N215">
        <v>3.19</v>
      </c>
      <c r="Q215">
        <v>70</v>
      </c>
      <c r="R215" t="s">
        <v>98</v>
      </c>
      <c r="S215">
        <v>8</v>
      </c>
    </row>
    <row r="216" spans="1:19">
      <c r="A216">
        <v>215</v>
      </c>
      <c r="B216" s="444">
        <v>43167.021527777775</v>
      </c>
      <c r="C216" t="s">
        <v>98</v>
      </c>
      <c r="D216">
        <v>0.05</v>
      </c>
      <c r="F216">
        <v>1.0752699999999999</v>
      </c>
      <c r="I216" s="444">
        <v>43172.785416666666</v>
      </c>
      <c r="J216">
        <v>1.0721499999999999</v>
      </c>
      <c r="N216">
        <v>10.130000000000001</v>
      </c>
      <c r="Q216">
        <v>70</v>
      </c>
      <c r="R216" t="s">
        <v>98</v>
      </c>
      <c r="S216">
        <v>8</v>
      </c>
    </row>
    <row r="217" spans="1:19">
      <c r="A217">
        <v>217</v>
      </c>
      <c r="B217" s="444">
        <v>43171.731249999997</v>
      </c>
      <c r="C217" t="s">
        <v>98</v>
      </c>
      <c r="D217">
        <v>0.09</v>
      </c>
      <c r="F217">
        <v>1.0798700000000001</v>
      </c>
      <c r="I217" s="444">
        <v>43172.785416666666</v>
      </c>
      <c r="J217">
        <v>1.0721499999999999</v>
      </c>
      <c r="N217">
        <v>46.59</v>
      </c>
      <c r="Q217">
        <v>70</v>
      </c>
      <c r="R217" t="s">
        <v>98</v>
      </c>
      <c r="S217">
        <v>8</v>
      </c>
    </row>
    <row r="218" spans="1:19">
      <c r="A218">
        <v>216</v>
      </c>
      <c r="B218" s="444">
        <v>43171.620138888888</v>
      </c>
      <c r="C218" t="s">
        <v>97</v>
      </c>
      <c r="D218">
        <v>0.01</v>
      </c>
      <c r="F218">
        <v>1.07823</v>
      </c>
      <c r="I218" s="444">
        <v>43173.421527777777</v>
      </c>
      <c r="J218">
        <v>1.07681</v>
      </c>
      <c r="N218">
        <v>-1.02</v>
      </c>
      <c r="Q218">
        <v>71</v>
      </c>
      <c r="R218" t="s">
        <v>97</v>
      </c>
      <c r="S218">
        <v>7</v>
      </c>
    </row>
    <row r="219" spans="1:19">
      <c r="A219">
        <v>218</v>
      </c>
      <c r="B219" s="444">
        <v>43172.102777777778</v>
      </c>
      <c r="C219" t="s">
        <v>97</v>
      </c>
      <c r="D219">
        <v>0.01</v>
      </c>
      <c r="F219">
        <v>1.0771200000000001</v>
      </c>
      <c r="I219" s="444">
        <v>43173.421527777777</v>
      </c>
      <c r="J219">
        <v>1.07681</v>
      </c>
      <c r="N219">
        <v>-0.24</v>
      </c>
      <c r="Q219">
        <v>71</v>
      </c>
      <c r="R219" t="s">
        <v>97</v>
      </c>
      <c r="S219">
        <v>7</v>
      </c>
    </row>
    <row r="220" spans="1:19">
      <c r="A220">
        <v>219</v>
      </c>
      <c r="B220" s="444">
        <v>43172.174305555556</v>
      </c>
      <c r="C220" t="s">
        <v>97</v>
      </c>
      <c r="D220">
        <v>0.01</v>
      </c>
      <c r="F220">
        <v>1.0760099999999999</v>
      </c>
      <c r="I220" s="444">
        <v>43173.421527777777</v>
      </c>
      <c r="J220">
        <v>1.07681</v>
      </c>
      <c r="N220">
        <v>0.51</v>
      </c>
      <c r="Q220">
        <v>71</v>
      </c>
      <c r="R220" t="s">
        <v>97</v>
      </c>
      <c r="S220">
        <v>7</v>
      </c>
    </row>
    <row r="221" spans="1:19">
      <c r="A221">
        <v>220</v>
      </c>
      <c r="B221" s="444">
        <v>43172.268750000003</v>
      </c>
      <c r="C221" t="s">
        <v>97</v>
      </c>
      <c r="D221">
        <v>0.01</v>
      </c>
      <c r="F221">
        <v>1.07491</v>
      </c>
      <c r="I221" s="444">
        <v>43173.421527777777</v>
      </c>
      <c r="J221">
        <v>1.07681</v>
      </c>
      <c r="N221">
        <v>1.25</v>
      </c>
      <c r="Q221">
        <v>71</v>
      </c>
      <c r="R221" t="s">
        <v>97</v>
      </c>
      <c r="S221">
        <v>7</v>
      </c>
    </row>
    <row r="222" spans="1:19">
      <c r="A222">
        <v>221</v>
      </c>
      <c r="B222" s="444">
        <v>43172.352083333331</v>
      </c>
      <c r="C222" t="s">
        <v>97</v>
      </c>
      <c r="D222">
        <v>0.02</v>
      </c>
      <c r="F222">
        <v>1.0738000000000001</v>
      </c>
      <c r="I222" s="444">
        <v>43173.421527777777</v>
      </c>
      <c r="J222">
        <v>1.07681</v>
      </c>
      <c r="N222">
        <v>4</v>
      </c>
      <c r="Q222">
        <v>71</v>
      </c>
      <c r="R222" t="s">
        <v>97</v>
      </c>
      <c r="S222">
        <v>7</v>
      </c>
    </row>
    <row r="223" spans="1:19">
      <c r="A223">
        <v>222</v>
      </c>
      <c r="B223" s="444">
        <v>43172.676388888889</v>
      </c>
      <c r="C223" t="s">
        <v>97</v>
      </c>
      <c r="D223">
        <v>0.03</v>
      </c>
      <c r="F223">
        <v>1.0726899999999999</v>
      </c>
      <c r="I223" s="444">
        <v>43173.421527777777</v>
      </c>
      <c r="J223">
        <v>1.07681</v>
      </c>
      <c r="N223">
        <v>8.24</v>
      </c>
      <c r="Q223">
        <v>71</v>
      </c>
      <c r="R223" t="s">
        <v>97</v>
      </c>
      <c r="S223">
        <v>7</v>
      </c>
    </row>
    <row r="224" spans="1:19">
      <c r="A224">
        <v>223</v>
      </c>
      <c r="B224" s="444">
        <v>43172.829861111109</v>
      </c>
      <c r="C224" t="s">
        <v>97</v>
      </c>
      <c r="D224">
        <v>0.05</v>
      </c>
      <c r="F224">
        <v>1.07158</v>
      </c>
      <c r="I224" s="444">
        <v>43173.421527777777</v>
      </c>
      <c r="J224">
        <v>1.07681</v>
      </c>
      <c r="N224">
        <v>17.47</v>
      </c>
      <c r="Q224">
        <v>71</v>
      </c>
      <c r="R224" t="s">
        <v>97</v>
      </c>
      <c r="S224">
        <v>7</v>
      </c>
    </row>
    <row r="225" spans="1:19">
      <c r="A225">
        <v>224</v>
      </c>
      <c r="B225" s="444">
        <v>43172.918055555558</v>
      </c>
      <c r="C225" t="s">
        <v>98</v>
      </c>
      <c r="D225">
        <v>0.01</v>
      </c>
      <c r="F225">
        <v>1.0723499999999999</v>
      </c>
      <c r="I225" s="444">
        <v>43174.581250000003</v>
      </c>
      <c r="J225">
        <v>1.0729</v>
      </c>
      <c r="N225">
        <v>-0.47</v>
      </c>
      <c r="Q225">
        <v>72</v>
      </c>
      <c r="R225" t="s">
        <v>98</v>
      </c>
      <c r="S225">
        <v>6</v>
      </c>
    </row>
    <row r="226" spans="1:19">
      <c r="A226">
        <v>225</v>
      </c>
      <c r="B226" s="444">
        <v>43173.229861111111</v>
      </c>
      <c r="C226" t="s">
        <v>98</v>
      </c>
      <c r="D226">
        <v>0.01</v>
      </c>
      <c r="F226">
        <v>1.0734600000000001</v>
      </c>
      <c r="I226" s="444">
        <v>43174.581250000003</v>
      </c>
      <c r="J226">
        <v>1.0729</v>
      </c>
      <c r="N226">
        <v>0.3</v>
      </c>
      <c r="Q226">
        <v>72</v>
      </c>
      <c r="R226" t="s">
        <v>98</v>
      </c>
      <c r="S226">
        <v>6</v>
      </c>
    </row>
    <row r="227" spans="1:19">
      <c r="A227">
        <v>226</v>
      </c>
      <c r="B227" s="444">
        <v>43173.315972222219</v>
      </c>
      <c r="C227" t="s">
        <v>98</v>
      </c>
      <c r="D227">
        <v>0.01</v>
      </c>
      <c r="F227">
        <v>1.07457</v>
      </c>
      <c r="I227" s="444">
        <v>43174.581250000003</v>
      </c>
      <c r="J227">
        <v>1.0729</v>
      </c>
      <c r="N227">
        <v>1.05</v>
      </c>
      <c r="Q227">
        <v>72</v>
      </c>
      <c r="R227" t="s">
        <v>98</v>
      </c>
      <c r="S227">
        <v>6</v>
      </c>
    </row>
    <row r="228" spans="1:19">
      <c r="A228">
        <v>227</v>
      </c>
      <c r="B228" s="444">
        <v>43173.341666666667</v>
      </c>
      <c r="C228" t="s">
        <v>98</v>
      </c>
      <c r="D228">
        <v>0.01</v>
      </c>
      <c r="F228">
        <v>1.07568</v>
      </c>
      <c r="I228" s="444">
        <v>43174.581250000003</v>
      </c>
      <c r="J228">
        <v>1.0729</v>
      </c>
      <c r="N228">
        <v>1.8</v>
      </c>
      <c r="Q228">
        <v>72</v>
      </c>
      <c r="R228" t="s">
        <v>98</v>
      </c>
      <c r="S228">
        <v>6</v>
      </c>
    </row>
    <row r="229" spans="1:19">
      <c r="A229">
        <v>228</v>
      </c>
      <c r="B229" s="444">
        <v>43173.42083333333</v>
      </c>
      <c r="C229" t="s">
        <v>98</v>
      </c>
      <c r="D229">
        <v>0.02</v>
      </c>
      <c r="F229">
        <v>1.0767800000000001</v>
      </c>
      <c r="I229" s="444">
        <v>43174.581250000003</v>
      </c>
      <c r="J229">
        <v>1.0729</v>
      </c>
      <c r="N229">
        <v>5.08</v>
      </c>
      <c r="Q229">
        <v>72</v>
      </c>
      <c r="R229" t="s">
        <v>98</v>
      </c>
      <c r="S229">
        <v>6</v>
      </c>
    </row>
    <row r="230" spans="1:19">
      <c r="A230">
        <v>232</v>
      </c>
      <c r="B230" s="444">
        <v>43173.90902777778</v>
      </c>
      <c r="C230" t="s">
        <v>98</v>
      </c>
      <c r="D230">
        <v>0.03</v>
      </c>
      <c r="F230">
        <v>1.07789</v>
      </c>
      <c r="I230" s="444">
        <v>43174.581250000003</v>
      </c>
      <c r="J230">
        <v>1.0729</v>
      </c>
      <c r="N230">
        <v>9.86</v>
      </c>
      <c r="Q230">
        <v>72</v>
      </c>
      <c r="R230" t="s">
        <v>98</v>
      </c>
      <c r="S230">
        <v>6</v>
      </c>
    </row>
    <row r="231" spans="1:19">
      <c r="A231">
        <v>229</v>
      </c>
      <c r="B231" s="444">
        <v>43173.444444444445</v>
      </c>
      <c r="C231" t="s">
        <v>97</v>
      </c>
      <c r="D231">
        <v>0.01</v>
      </c>
      <c r="F231">
        <v>1.0765800000000001</v>
      </c>
      <c r="I231" s="444">
        <v>43173.90625</v>
      </c>
      <c r="J231">
        <v>1.0774699999999999</v>
      </c>
      <c r="N231">
        <v>0.6</v>
      </c>
      <c r="Q231">
        <v>73</v>
      </c>
      <c r="R231" t="s">
        <v>97</v>
      </c>
      <c r="S231">
        <v>3</v>
      </c>
    </row>
    <row r="232" spans="1:19">
      <c r="A232">
        <v>230</v>
      </c>
      <c r="B232" s="444">
        <v>43173.624305555553</v>
      </c>
      <c r="C232" t="s">
        <v>97</v>
      </c>
      <c r="D232">
        <v>0.01</v>
      </c>
      <c r="F232">
        <v>1.0754699999999999</v>
      </c>
      <c r="I232" s="444">
        <v>43173.90625</v>
      </c>
      <c r="J232">
        <v>1.0774699999999999</v>
      </c>
      <c r="N232">
        <v>1.35</v>
      </c>
      <c r="Q232">
        <v>73</v>
      </c>
      <c r="R232" t="s">
        <v>97</v>
      </c>
      <c r="S232">
        <v>3</v>
      </c>
    </row>
    <row r="233" spans="1:19">
      <c r="A233">
        <v>231</v>
      </c>
      <c r="B233" s="444">
        <v>43173.688194444447</v>
      </c>
      <c r="C233" t="s">
        <v>97</v>
      </c>
      <c r="D233">
        <v>0.01</v>
      </c>
      <c r="F233">
        <v>1.07437</v>
      </c>
      <c r="I233" s="444">
        <v>43173.90625</v>
      </c>
      <c r="J233">
        <v>1.0774699999999999</v>
      </c>
      <c r="N233">
        <v>2.09</v>
      </c>
      <c r="Q233">
        <v>73</v>
      </c>
      <c r="R233" t="s">
        <v>97</v>
      </c>
      <c r="S233">
        <v>3</v>
      </c>
    </row>
    <row r="234" spans="1:19">
      <c r="A234">
        <v>233</v>
      </c>
      <c r="B234" s="444">
        <v>43173.913194444445</v>
      </c>
      <c r="C234" t="s">
        <v>97</v>
      </c>
      <c r="D234">
        <v>0.01</v>
      </c>
      <c r="F234">
        <v>1.0774300000000001</v>
      </c>
      <c r="I234" s="444">
        <v>43175.234722222223</v>
      </c>
      <c r="J234">
        <v>1.0759799999999999</v>
      </c>
      <c r="N234">
        <v>-1.1000000000000001</v>
      </c>
      <c r="Q234">
        <v>74</v>
      </c>
      <c r="R234" t="s">
        <v>97</v>
      </c>
      <c r="S234">
        <v>7</v>
      </c>
    </row>
    <row r="235" spans="1:19">
      <c r="A235">
        <v>234</v>
      </c>
      <c r="B235" s="444">
        <v>43174.025694444441</v>
      </c>
      <c r="C235" t="s">
        <v>97</v>
      </c>
      <c r="D235">
        <v>0.01</v>
      </c>
      <c r="F235">
        <v>1.0763199999999999</v>
      </c>
      <c r="I235" s="444">
        <v>43175.234722222223</v>
      </c>
      <c r="J235">
        <v>1.0759799999999999</v>
      </c>
      <c r="N235">
        <v>-0.26</v>
      </c>
      <c r="Q235">
        <v>74</v>
      </c>
      <c r="R235" t="s">
        <v>97</v>
      </c>
      <c r="S235">
        <v>7</v>
      </c>
    </row>
    <row r="236" spans="1:19">
      <c r="A236">
        <v>235</v>
      </c>
      <c r="B236" s="444">
        <v>43174.043055555558</v>
      </c>
      <c r="C236" t="s">
        <v>97</v>
      </c>
      <c r="D236">
        <v>0.01</v>
      </c>
      <c r="F236">
        <v>1.0752200000000001</v>
      </c>
      <c r="I236" s="444">
        <v>43175.234722222223</v>
      </c>
      <c r="J236">
        <v>1.0759799999999999</v>
      </c>
      <c r="N236">
        <v>0.48</v>
      </c>
      <c r="Q236">
        <v>74</v>
      </c>
      <c r="R236" t="s">
        <v>97</v>
      </c>
      <c r="S236">
        <v>7</v>
      </c>
    </row>
    <row r="237" spans="1:19">
      <c r="A237">
        <v>236</v>
      </c>
      <c r="B237" s="444">
        <v>43174.229861111111</v>
      </c>
      <c r="C237" t="s">
        <v>97</v>
      </c>
      <c r="D237">
        <v>0.01</v>
      </c>
      <c r="F237">
        <v>1.07409</v>
      </c>
      <c r="I237" s="444">
        <v>43175.234722222223</v>
      </c>
      <c r="J237">
        <v>1.0759799999999999</v>
      </c>
      <c r="N237">
        <v>1.24</v>
      </c>
      <c r="Q237">
        <v>74</v>
      </c>
      <c r="R237" t="s">
        <v>97</v>
      </c>
      <c r="S237">
        <v>7</v>
      </c>
    </row>
    <row r="238" spans="1:19">
      <c r="A238">
        <v>237</v>
      </c>
      <c r="B238" s="444">
        <v>43174.581250000003</v>
      </c>
      <c r="C238" t="s">
        <v>97</v>
      </c>
      <c r="D238">
        <v>0.02</v>
      </c>
      <c r="F238">
        <v>1.07298</v>
      </c>
      <c r="I238" s="444">
        <v>43175.234722222223</v>
      </c>
      <c r="J238">
        <v>1.0759799999999999</v>
      </c>
      <c r="N238">
        <v>3.98</v>
      </c>
      <c r="Q238">
        <v>74</v>
      </c>
      <c r="R238" t="s">
        <v>97</v>
      </c>
      <c r="S238">
        <v>7</v>
      </c>
    </row>
    <row r="239" spans="1:19">
      <c r="A239">
        <v>239</v>
      </c>
      <c r="B239" s="444">
        <v>43174.741666666669</v>
      </c>
      <c r="C239" t="s">
        <v>97</v>
      </c>
      <c r="D239">
        <v>0.03</v>
      </c>
      <c r="F239">
        <v>1.07186</v>
      </c>
      <c r="I239" s="444">
        <v>43175.234722222223</v>
      </c>
      <c r="J239">
        <v>1.0759799999999999</v>
      </c>
      <c r="N239">
        <v>8.23</v>
      </c>
      <c r="Q239">
        <v>74</v>
      </c>
      <c r="R239" t="s">
        <v>97</v>
      </c>
      <c r="S239">
        <v>7</v>
      </c>
    </row>
    <row r="240" spans="1:19">
      <c r="A240">
        <v>240</v>
      </c>
      <c r="B240" s="444">
        <v>43174.87777777778</v>
      </c>
      <c r="C240" t="s">
        <v>97</v>
      </c>
      <c r="D240">
        <v>0.05</v>
      </c>
      <c r="F240">
        <v>1.0707199999999999</v>
      </c>
      <c r="I240" s="444">
        <v>43175.234722222223</v>
      </c>
      <c r="J240">
        <v>1.0759799999999999</v>
      </c>
      <c r="N240">
        <v>17.57</v>
      </c>
      <c r="Q240">
        <v>74</v>
      </c>
      <c r="R240" t="s">
        <v>97</v>
      </c>
      <c r="S240">
        <v>7</v>
      </c>
    </row>
    <row r="241" spans="1:19">
      <c r="A241">
        <v>238</v>
      </c>
      <c r="B241" s="444">
        <v>43174.603472222225</v>
      </c>
      <c r="C241" t="s">
        <v>98</v>
      </c>
      <c r="D241">
        <v>0.01</v>
      </c>
      <c r="F241">
        <v>1.0726599999999999</v>
      </c>
      <c r="I241" s="444">
        <v>43174.895833333336</v>
      </c>
      <c r="J241">
        <v>1.0706599999999999</v>
      </c>
      <c r="N241">
        <v>1.35</v>
      </c>
      <c r="Q241">
        <v>75</v>
      </c>
      <c r="R241" t="s">
        <v>98</v>
      </c>
      <c r="S241">
        <v>1</v>
      </c>
    </row>
    <row r="242" spans="1:19">
      <c r="A242">
        <v>241</v>
      </c>
      <c r="B242" s="444">
        <v>43174.918749999997</v>
      </c>
      <c r="C242" t="s">
        <v>98</v>
      </c>
      <c r="D242">
        <v>0.01</v>
      </c>
      <c r="F242">
        <v>1.07175</v>
      </c>
      <c r="I242" s="444">
        <v>43175.579861111109</v>
      </c>
      <c r="J242">
        <v>1.07111</v>
      </c>
      <c r="N242">
        <v>0.4</v>
      </c>
      <c r="Q242">
        <v>76</v>
      </c>
      <c r="R242" t="s">
        <v>98</v>
      </c>
      <c r="S242">
        <v>4</v>
      </c>
    </row>
    <row r="243" spans="1:19">
      <c r="A243">
        <v>242</v>
      </c>
      <c r="B243" s="444">
        <v>43175.076388888891</v>
      </c>
      <c r="C243" t="s">
        <v>98</v>
      </c>
      <c r="D243">
        <v>0.01</v>
      </c>
      <c r="F243">
        <v>1.0728599999999999</v>
      </c>
      <c r="I243" s="444">
        <v>43175.579861111109</v>
      </c>
      <c r="J243">
        <v>1.07111</v>
      </c>
      <c r="N243">
        <v>1.18</v>
      </c>
      <c r="Q243">
        <v>76</v>
      </c>
      <c r="R243" t="s">
        <v>98</v>
      </c>
      <c r="S243">
        <v>4</v>
      </c>
    </row>
    <row r="244" spans="1:19">
      <c r="A244">
        <v>243</v>
      </c>
      <c r="B244" s="444">
        <v>43175.168055555558</v>
      </c>
      <c r="C244" t="s">
        <v>98</v>
      </c>
      <c r="D244">
        <v>0.01</v>
      </c>
      <c r="F244">
        <v>1.0739700000000001</v>
      </c>
      <c r="I244" s="444">
        <v>43175.579861111109</v>
      </c>
      <c r="J244">
        <v>1.07111</v>
      </c>
      <c r="N244">
        <v>1.93</v>
      </c>
      <c r="Q244">
        <v>76</v>
      </c>
      <c r="R244" t="s">
        <v>98</v>
      </c>
      <c r="S244">
        <v>4</v>
      </c>
    </row>
    <row r="245" spans="1:19">
      <c r="A245">
        <v>244</v>
      </c>
      <c r="B245" s="444">
        <v>43175.190972222219</v>
      </c>
      <c r="C245" t="s">
        <v>98</v>
      </c>
      <c r="D245">
        <v>0.01</v>
      </c>
      <c r="F245">
        <v>1.07511</v>
      </c>
      <c r="I245" s="444">
        <v>43175.579861111109</v>
      </c>
      <c r="J245">
        <v>1.07111</v>
      </c>
      <c r="N245">
        <v>2.69</v>
      </c>
      <c r="Q245">
        <v>76</v>
      </c>
      <c r="R245" t="s">
        <v>98</v>
      </c>
      <c r="S245">
        <v>4</v>
      </c>
    </row>
    <row r="246" spans="1:19">
      <c r="A246">
        <v>245</v>
      </c>
      <c r="B246" s="444">
        <v>43175.272222222222</v>
      </c>
      <c r="C246" t="s">
        <v>97</v>
      </c>
      <c r="D246">
        <v>0.01</v>
      </c>
      <c r="F246">
        <v>1.0750200000000001</v>
      </c>
      <c r="I246" s="444">
        <v>43179.907638888886</v>
      </c>
      <c r="J246">
        <v>1.0712900000000001</v>
      </c>
      <c r="N246">
        <v>-2.57</v>
      </c>
      <c r="Q246">
        <v>77</v>
      </c>
      <c r="R246" t="s">
        <v>97</v>
      </c>
      <c r="S246">
        <v>8</v>
      </c>
    </row>
    <row r="247" spans="1:19">
      <c r="A247">
        <v>246</v>
      </c>
      <c r="B247" s="444">
        <v>43175.325694444444</v>
      </c>
      <c r="C247" t="s">
        <v>97</v>
      </c>
      <c r="D247">
        <v>0.01</v>
      </c>
      <c r="F247">
        <v>1.0739099999999999</v>
      </c>
      <c r="I247" s="444">
        <v>43179.907638888886</v>
      </c>
      <c r="J247">
        <v>1.0712900000000001</v>
      </c>
      <c r="N247">
        <v>-1.83</v>
      </c>
      <c r="Q247">
        <v>77</v>
      </c>
      <c r="R247" t="s">
        <v>97</v>
      </c>
      <c r="S247">
        <v>8</v>
      </c>
    </row>
    <row r="248" spans="1:19">
      <c r="A248">
        <v>247</v>
      </c>
      <c r="B248" s="444">
        <v>43175.472916666666</v>
      </c>
      <c r="C248" t="s">
        <v>97</v>
      </c>
      <c r="D248">
        <v>0.01</v>
      </c>
      <c r="F248">
        <v>1.0727500000000001</v>
      </c>
      <c r="I248" s="444">
        <v>43179.907638888886</v>
      </c>
      <c r="J248">
        <v>1.0712900000000001</v>
      </c>
      <c r="N248">
        <v>-1.05</v>
      </c>
      <c r="Q248">
        <v>77</v>
      </c>
      <c r="R248" t="s">
        <v>97</v>
      </c>
      <c r="S248">
        <v>8</v>
      </c>
    </row>
    <row r="249" spans="1:19">
      <c r="A249">
        <v>248</v>
      </c>
      <c r="B249" s="444">
        <v>43175.504166666666</v>
      </c>
      <c r="C249" t="s">
        <v>97</v>
      </c>
      <c r="D249">
        <v>0.01</v>
      </c>
      <c r="F249">
        <v>1.0716300000000001</v>
      </c>
      <c r="I249" s="444">
        <v>43179.907638888886</v>
      </c>
      <c r="J249">
        <v>1.0712900000000001</v>
      </c>
      <c r="N249">
        <v>-0.28999999999999998</v>
      </c>
      <c r="Q249">
        <v>77</v>
      </c>
      <c r="R249" t="s">
        <v>97</v>
      </c>
      <c r="S249">
        <v>8</v>
      </c>
    </row>
    <row r="250" spans="1:19">
      <c r="A250">
        <v>250</v>
      </c>
      <c r="B250" s="444">
        <v>43175.636805555558</v>
      </c>
      <c r="C250" t="s">
        <v>97</v>
      </c>
      <c r="D250">
        <v>0.02</v>
      </c>
      <c r="F250">
        <v>1.0705199999999999</v>
      </c>
      <c r="I250" s="444">
        <v>43179.907638888886</v>
      </c>
      <c r="J250">
        <v>1.0712900000000001</v>
      </c>
      <c r="N250">
        <v>0.91</v>
      </c>
      <c r="Q250">
        <v>77</v>
      </c>
      <c r="R250" t="s">
        <v>97</v>
      </c>
      <c r="S250">
        <v>8</v>
      </c>
    </row>
    <row r="251" spans="1:19">
      <c r="A251">
        <v>251</v>
      </c>
      <c r="B251" s="444">
        <v>43175.818055555559</v>
      </c>
      <c r="C251" t="s">
        <v>97</v>
      </c>
      <c r="D251">
        <v>0.03</v>
      </c>
      <c r="F251">
        <v>1.06942</v>
      </c>
      <c r="I251" s="444">
        <v>43179.907638888886</v>
      </c>
      <c r="J251">
        <v>1.0712900000000001</v>
      </c>
      <c r="N251">
        <v>3.59</v>
      </c>
      <c r="Q251">
        <v>77</v>
      </c>
      <c r="R251" t="s">
        <v>97</v>
      </c>
      <c r="S251">
        <v>8</v>
      </c>
    </row>
    <row r="252" spans="1:19">
      <c r="A252">
        <v>252</v>
      </c>
      <c r="B252" s="444">
        <v>43175.87222222222</v>
      </c>
      <c r="C252" t="s">
        <v>97</v>
      </c>
      <c r="D252">
        <v>0.05</v>
      </c>
      <c r="F252">
        <v>1.0683100000000001</v>
      </c>
      <c r="I252" s="444">
        <v>43179.907638888886</v>
      </c>
      <c r="J252">
        <v>1.0712900000000001</v>
      </c>
      <c r="N252">
        <v>9.74</v>
      </c>
      <c r="Q252">
        <v>77</v>
      </c>
      <c r="R252" t="s">
        <v>97</v>
      </c>
      <c r="S252">
        <v>8</v>
      </c>
    </row>
    <row r="253" spans="1:19">
      <c r="A253">
        <v>256</v>
      </c>
      <c r="B253" s="444">
        <v>43178.782638888886</v>
      </c>
      <c r="C253" t="s">
        <v>97</v>
      </c>
      <c r="D253">
        <v>0.09</v>
      </c>
      <c r="F253">
        <v>1.0637000000000001</v>
      </c>
      <c r="I253" s="444">
        <v>43179.907638888886</v>
      </c>
      <c r="J253">
        <v>1.0712900000000001</v>
      </c>
      <c r="N253">
        <v>45.75</v>
      </c>
      <c r="Q253">
        <v>77</v>
      </c>
      <c r="R253" t="s">
        <v>97</v>
      </c>
      <c r="S253">
        <v>8</v>
      </c>
    </row>
    <row r="254" spans="1:19">
      <c r="A254">
        <v>249</v>
      </c>
      <c r="B254" s="444">
        <v>43175.584722222222</v>
      </c>
      <c r="C254" t="s">
        <v>98</v>
      </c>
      <c r="D254">
        <v>0.01</v>
      </c>
      <c r="F254">
        <v>1.07151</v>
      </c>
      <c r="I254" s="444">
        <v>43175.80972222222</v>
      </c>
      <c r="J254">
        <v>1.06952</v>
      </c>
      <c r="N254">
        <v>1.34</v>
      </c>
      <c r="Q254">
        <v>78</v>
      </c>
      <c r="R254" t="s">
        <v>98</v>
      </c>
      <c r="S254">
        <v>1</v>
      </c>
    </row>
    <row r="255" spans="1:19">
      <c r="A255">
        <v>253</v>
      </c>
      <c r="B255" s="444">
        <v>43178.01666666667</v>
      </c>
      <c r="C255" t="s">
        <v>98</v>
      </c>
      <c r="D255">
        <v>0.01</v>
      </c>
      <c r="F255">
        <v>1.06877</v>
      </c>
      <c r="I255" s="444">
        <v>43178.554861111108</v>
      </c>
      <c r="J255">
        <v>1.0667599999999999</v>
      </c>
      <c r="N255">
        <v>1.35</v>
      </c>
      <c r="Q255">
        <v>79</v>
      </c>
      <c r="R255" t="s">
        <v>98</v>
      </c>
      <c r="S255">
        <v>1</v>
      </c>
    </row>
    <row r="256" spans="1:19">
      <c r="A256">
        <v>254</v>
      </c>
      <c r="B256" s="444">
        <v>43178.586111111108</v>
      </c>
      <c r="C256" t="s">
        <v>98</v>
      </c>
      <c r="D256">
        <v>0.01</v>
      </c>
      <c r="F256">
        <v>1.06654</v>
      </c>
      <c r="I256" s="444">
        <v>43178.719444444447</v>
      </c>
      <c r="J256">
        <v>1.0645500000000001</v>
      </c>
      <c r="N256">
        <v>1.34</v>
      </c>
      <c r="Q256">
        <v>80</v>
      </c>
      <c r="R256" t="s">
        <v>98</v>
      </c>
      <c r="S256">
        <v>1</v>
      </c>
    </row>
    <row r="257" spans="1:19">
      <c r="A257">
        <v>255</v>
      </c>
      <c r="B257" s="444">
        <v>43178.75</v>
      </c>
      <c r="C257" t="s">
        <v>98</v>
      </c>
      <c r="D257">
        <v>0.01</v>
      </c>
      <c r="F257">
        <v>1.06471</v>
      </c>
      <c r="I257" s="444">
        <v>43181.373611111114</v>
      </c>
      <c r="J257">
        <v>1.0684400000000001</v>
      </c>
      <c r="N257">
        <v>-2.64</v>
      </c>
      <c r="Q257">
        <v>81</v>
      </c>
      <c r="R257" t="s">
        <v>98</v>
      </c>
      <c r="S257">
        <v>8</v>
      </c>
    </row>
    <row r="258" spans="1:19">
      <c r="A258">
        <v>257</v>
      </c>
      <c r="B258" s="444">
        <v>43178.898611111108</v>
      </c>
      <c r="C258" t="s">
        <v>98</v>
      </c>
      <c r="D258">
        <v>0.01</v>
      </c>
      <c r="F258">
        <v>1.0658799999999999</v>
      </c>
      <c r="I258" s="444">
        <v>43181.373611111114</v>
      </c>
      <c r="J258">
        <v>1.0684400000000001</v>
      </c>
      <c r="N258">
        <v>-1.86</v>
      </c>
      <c r="Q258">
        <v>81</v>
      </c>
      <c r="R258" t="s">
        <v>98</v>
      </c>
      <c r="S258">
        <v>8</v>
      </c>
    </row>
    <row r="259" spans="1:19">
      <c r="A259">
        <v>258</v>
      </c>
      <c r="B259" s="444">
        <v>43179.168055555558</v>
      </c>
      <c r="C259" t="s">
        <v>98</v>
      </c>
      <c r="D259">
        <v>0.01</v>
      </c>
      <c r="F259">
        <v>1.0669999999999999</v>
      </c>
      <c r="I259" s="444">
        <v>43181.373611111114</v>
      </c>
      <c r="J259">
        <v>1.0684400000000001</v>
      </c>
      <c r="N259">
        <v>-1.07</v>
      </c>
      <c r="Q259">
        <v>81</v>
      </c>
      <c r="R259" t="s">
        <v>98</v>
      </c>
      <c r="S259">
        <v>8</v>
      </c>
    </row>
    <row r="260" spans="1:19">
      <c r="A260">
        <v>259</v>
      </c>
      <c r="B260" s="444">
        <v>43179.453472222223</v>
      </c>
      <c r="C260" t="s">
        <v>98</v>
      </c>
      <c r="D260">
        <v>0.01</v>
      </c>
      <c r="F260">
        <v>1.0681</v>
      </c>
      <c r="I260" s="444">
        <v>43181.373611111114</v>
      </c>
      <c r="J260">
        <v>1.0684400000000001</v>
      </c>
      <c r="N260">
        <v>-0.33</v>
      </c>
      <c r="Q260">
        <v>81</v>
      </c>
      <c r="R260" t="s">
        <v>98</v>
      </c>
      <c r="S260">
        <v>8</v>
      </c>
    </row>
    <row r="261" spans="1:19">
      <c r="A261">
        <v>260</v>
      </c>
      <c r="B261" s="444">
        <v>43179.513888888891</v>
      </c>
      <c r="C261" t="s">
        <v>98</v>
      </c>
      <c r="D261">
        <v>0.02</v>
      </c>
      <c r="F261">
        <v>1.06921</v>
      </c>
      <c r="I261" s="444">
        <v>43181.373611111114</v>
      </c>
      <c r="J261">
        <v>1.0684400000000001</v>
      </c>
      <c r="N261">
        <v>0.83</v>
      </c>
      <c r="Q261">
        <v>81</v>
      </c>
      <c r="R261" t="s">
        <v>98</v>
      </c>
      <c r="S261">
        <v>8</v>
      </c>
    </row>
    <row r="262" spans="1:19">
      <c r="A262">
        <v>261</v>
      </c>
      <c r="B262" s="444">
        <v>43179.806944444441</v>
      </c>
      <c r="C262" t="s">
        <v>98</v>
      </c>
      <c r="D262">
        <v>0.03</v>
      </c>
      <c r="F262">
        <v>1.0703100000000001</v>
      </c>
      <c r="I262" s="444">
        <v>43181.373611111114</v>
      </c>
      <c r="J262">
        <v>1.0684400000000001</v>
      </c>
      <c r="N262">
        <v>3.47</v>
      </c>
      <c r="Q262">
        <v>81</v>
      </c>
      <c r="R262" t="s">
        <v>98</v>
      </c>
      <c r="S262">
        <v>8</v>
      </c>
    </row>
    <row r="263" spans="1:19">
      <c r="A263">
        <v>263</v>
      </c>
      <c r="B263" s="444">
        <v>43180</v>
      </c>
      <c r="C263" t="s">
        <v>98</v>
      </c>
      <c r="D263">
        <v>0.05</v>
      </c>
      <c r="F263">
        <v>1.0714399999999999</v>
      </c>
      <c r="I263" s="444">
        <v>43181.373611111114</v>
      </c>
      <c r="J263">
        <v>1.0684400000000001</v>
      </c>
      <c r="N263">
        <v>9.73</v>
      </c>
      <c r="Q263">
        <v>81</v>
      </c>
      <c r="R263" t="s">
        <v>98</v>
      </c>
      <c r="S263">
        <v>8</v>
      </c>
    </row>
    <row r="264" spans="1:19">
      <c r="A264">
        <v>267</v>
      </c>
      <c r="B264" s="444">
        <v>43181.013888888891</v>
      </c>
      <c r="C264" t="s">
        <v>98</v>
      </c>
      <c r="D264">
        <v>0.09</v>
      </c>
      <c r="F264">
        <v>1.0760400000000001</v>
      </c>
      <c r="I264" s="444">
        <v>43181.373611111114</v>
      </c>
      <c r="J264">
        <v>1.0684400000000001</v>
      </c>
      <c r="N264">
        <v>46.09</v>
      </c>
      <c r="Q264">
        <v>81</v>
      </c>
      <c r="R264" t="s">
        <v>98</v>
      </c>
      <c r="S264">
        <v>8</v>
      </c>
    </row>
    <row r="265" spans="1:19">
      <c r="A265">
        <v>262</v>
      </c>
      <c r="B265" s="444">
        <v>43179.919444444444</v>
      </c>
      <c r="C265" t="s">
        <v>97</v>
      </c>
      <c r="D265">
        <v>0.01</v>
      </c>
      <c r="F265">
        <v>1.0704400000000001</v>
      </c>
      <c r="I265" s="444">
        <v>43180.079861111109</v>
      </c>
      <c r="J265">
        <v>1.0724499999999999</v>
      </c>
      <c r="N265">
        <v>1.32</v>
      </c>
      <c r="Q265">
        <v>82</v>
      </c>
      <c r="R265" t="s">
        <v>97</v>
      </c>
      <c r="S265">
        <v>1</v>
      </c>
    </row>
    <row r="266" spans="1:19">
      <c r="A266">
        <v>264</v>
      </c>
      <c r="B266" s="444">
        <v>43180.349305555559</v>
      </c>
      <c r="C266" t="s">
        <v>97</v>
      </c>
      <c r="D266">
        <v>0.01</v>
      </c>
      <c r="F266">
        <v>1.0726599999999999</v>
      </c>
      <c r="I266" s="444">
        <v>43180.75277777778</v>
      </c>
      <c r="J266">
        <v>1.0746599999999999</v>
      </c>
      <c r="N266">
        <v>1.35</v>
      </c>
      <c r="Q266">
        <v>83</v>
      </c>
      <c r="R266" t="s">
        <v>97</v>
      </c>
      <c r="S266">
        <v>1</v>
      </c>
    </row>
    <row r="267" spans="1:19">
      <c r="A267">
        <v>265</v>
      </c>
      <c r="B267" s="444">
        <v>43180.799305555556</v>
      </c>
      <c r="C267" t="s">
        <v>97</v>
      </c>
      <c r="D267">
        <v>0.01</v>
      </c>
      <c r="F267">
        <v>1.07447</v>
      </c>
      <c r="I267" s="444">
        <v>43181.013888888891</v>
      </c>
      <c r="J267">
        <v>1.07602</v>
      </c>
      <c r="N267">
        <v>0.96</v>
      </c>
      <c r="Q267">
        <v>84</v>
      </c>
      <c r="R267" t="s">
        <v>97</v>
      </c>
      <c r="S267">
        <v>2</v>
      </c>
    </row>
    <row r="268" spans="1:19">
      <c r="A268">
        <v>266</v>
      </c>
      <c r="B268" s="444">
        <v>43180.822222222225</v>
      </c>
      <c r="C268" t="s">
        <v>97</v>
      </c>
      <c r="D268">
        <v>0.01</v>
      </c>
      <c r="F268">
        <v>1.07335</v>
      </c>
      <c r="I268" s="444">
        <v>43181.013888888891</v>
      </c>
      <c r="J268">
        <v>1.07602</v>
      </c>
      <c r="N268">
        <v>1.71</v>
      </c>
      <c r="Q268">
        <v>84</v>
      </c>
      <c r="R268" t="s">
        <v>97</v>
      </c>
      <c r="S268">
        <v>2</v>
      </c>
    </row>
    <row r="269" spans="1:19">
      <c r="A269">
        <v>268</v>
      </c>
      <c r="B269" s="444">
        <v>43181.021527777775</v>
      </c>
      <c r="C269" t="s">
        <v>97</v>
      </c>
      <c r="D269">
        <v>0.01</v>
      </c>
      <c r="F269">
        <v>1.0746899999999999</v>
      </c>
      <c r="I269" s="444">
        <v>43206.426388888889</v>
      </c>
      <c r="J269">
        <v>1.0586500000000001</v>
      </c>
      <c r="N269">
        <v>-11.49</v>
      </c>
      <c r="Q269">
        <v>85</v>
      </c>
      <c r="R269" t="s">
        <v>97</v>
      </c>
      <c r="S269">
        <v>11</v>
      </c>
    </row>
    <row r="270" spans="1:19">
      <c r="A270">
        <v>269</v>
      </c>
      <c r="B270" s="444">
        <v>43181.026388888888</v>
      </c>
      <c r="C270" t="s">
        <v>97</v>
      </c>
      <c r="D270">
        <v>0.01</v>
      </c>
      <c r="F270">
        <v>1.07358</v>
      </c>
      <c r="I270" s="444">
        <v>43206.426388888889</v>
      </c>
      <c r="J270">
        <v>1.0586500000000001</v>
      </c>
      <c r="N270">
        <v>-10.74</v>
      </c>
      <c r="Q270">
        <v>85</v>
      </c>
      <c r="R270" t="s">
        <v>97</v>
      </c>
      <c r="S270">
        <v>11</v>
      </c>
    </row>
    <row r="271" spans="1:19">
      <c r="A271">
        <v>270</v>
      </c>
      <c r="B271" s="444">
        <v>43181.044444444444</v>
      </c>
      <c r="C271" t="s">
        <v>97</v>
      </c>
      <c r="D271">
        <v>0.01</v>
      </c>
      <c r="F271">
        <v>1.07247</v>
      </c>
      <c r="I271" s="444">
        <v>43206.426388888889</v>
      </c>
      <c r="J271">
        <v>1.0586500000000001</v>
      </c>
      <c r="N271">
        <v>-10</v>
      </c>
      <c r="Q271">
        <v>85</v>
      </c>
      <c r="R271" t="s">
        <v>97</v>
      </c>
      <c r="S271">
        <v>11</v>
      </c>
    </row>
    <row r="272" spans="1:19">
      <c r="A272">
        <v>271</v>
      </c>
      <c r="B272" s="444">
        <v>43181.056250000001</v>
      </c>
      <c r="C272" t="s">
        <v>97</v>
      </c>
      <c r="D272">
        <v>0.01</v>
      </c>
      <c r="F272">
        <v>1.0713600000000001</v>
      </c>
      <c r="I272" s="444">
        <v>43206.426388888889</v>
      </c>
      <c r="J272">
        <v>1.0586500000000001</v>
      </c>
      <c r="N272">
        <v>-9.25</v>
      </c>
      <c r="Q272">
        <v>85</v>
      </c>
      <c r="R272" t="s">
        <v>97</v>
      </c>
      <c r="S272">
        <v>11</v>
      </c>
    </row>
    <row r="273" spans="1:19">
      <c r="A273">
        <v>272</v>
      </c>
      <c r="B273" s="444">
        <v>43181.081250000003</v>
      </c>
      <c r="C273" t="s">
        <v>97</v>
      </c>
      <c r="D273">
        <v>0.02</v>
      </c>
      <c r="F273">
        <v>1.0702499999999999</v>
      </c>
      <c r="I273" s="444">
        <v>43206.426388888889</v>
      </c>
      <c r="J273">
        <v>1.0586500000000001</v>
      </c>
      <c r="N273">
        <v>-16.989999999999998</v>
      </c>
      <c r="Q273">
        <v>85</v>
      </c>
      <c r="R273" t="s">
        <v>97</v>
      </c>
      <c r="S273">
        <v>11</v>
      </c>
    </row>
    <row r="274" spans="1:19">
      <c r="A274">
        <v>273</v>
      </c>
      <c r="B274" s="444">
        <v>43181.131249999999</v>
      </c>
      <c r="C274" t="s">
        <v>97</v>
      </c>
      <c r="D274">
        <v>0.03</v>
      </c>
      <c r="F274">
        <v>1.0691299999999999</v>
      </c>
      <c r="I274" s="444">
        <v>43206.426388888889</v>
      </c>
      <c r="J274">
        <v>1.0586500000000001</v>
      </c>
      <c r="N274">
        <v>-23.23</v>
      </c>
      <c r="Q274">
        <v>85</v>
      </c>
      <c r="R274" t="s">
        <v>97</v>
      </c>
      <c r="S274">
        <v>11</v>
      </c>
    </row>
    <row r="275" spans="1:19">
      <c r="A275">
        <v>275</v>
      </c>
      <c r="B275" s="444">
        <v>43181.384722222225</v>
      </c>
      <c r="C275" t="s">
        <v>97</v>
      </c>
      <c r="D275">
        <v>0.05</v>
      </c>
      <c r="F275">
        <v>1.0680000000000001</v>
      </c>
      <c r="I275" s="444">
        <v>43206.426388888889</v>
      </c>
      <c r="J275">
        <v>1.0586500000000001</v>
      </c>
      <c r="N275">
        <v>-34.9</v>
      </c>
      <c r="Q275">
        <v>85</v>
      </c>
      <c r="R275" t="s">
        <v>97</v>
      </c>
      <c r="S275">
        <v>11</v>
      </c>
    </row>
    <row r="276" spans="1:19">
      <c r="A276">
        <v>284</v>
      </c>
      <c r="B276" s="444">
        <v>43182.703472222223</v>
      </c>
      <c r="C276" t="s">
        <v>97</v>
      </c>
      <c r="D276">
        <v>0.09</v>
      </c>
      <c r="F276">
        <v>1.0633900000000001</v>
      </c>
      <c r="I276" s="444">
        <v>43206.426388888889</v>
      </c>
      <c r="J276">
        <v>1.0586500000000001</v>
      </c>
      <c r="N276">
        <v>-34.61</v>
      </c>
      <c r="Q276">
        <v>85</v>
      </c>
      <c r="R276" t="s">
        <v>97</v>
      </c>
      <c r="S276">
        <v>11</v>
      </c>
    </row>
    <row r="277" spans="1:19">
      <c r="A277">
        <v>289</v>
      </c>
      <c r="B277" s="444">
        <v>43185.615972222222</v>
      </c>
      <c r="C277" t="s">
        <v>97</v>
      </c>
      <c r="D277">
        <v>0.16</v>
      </c>
      <c r="F277">
        <v>1.0587299999999999</v>
      </c>
      <c r="I277" s="444">
        <v>43206.426388888889</v>
      </c>
      <c r="J277">
        <v>1.0586500000000001</v>
      </c>
      <c r="N277">
        <v>-10.8</v>
      </c>
      <c r="Q277">
        <v>85</v>
      </c>
      <c r="R277" t="s">
        <v>97</v>
      </c>
      <c r="S277">
        <v>11</v>
      </c>
    </row>
    <row r="278" spans="1:19">
      <c r="A278">
        <v>304</v>
      </c>
      <c r="B278" s="444">
        <v>43194.329861111109</v>
      </c>
      <c r="C278" t="s">
        <v>97</v>
      </c>
      <c r="D278">
        <v>0.3</v>
      </c>
      <c r="F278">
        <v>1.0541100000000001</v>
      </c>
      <c r="I278" s="444">
        <v>43206.426388888889</v>
      </c>
      <c r="J278">
        <v>1.0586500000000001</v>
      </c>
      <c r="N278">
        <v>81.12</v>
      </c>
      <c r="Q278">
        <v>85</v>
      </c>
      <c r="R278" t="s">
        <v>97</v>
      </c>
      <c r="S278">
        <v>11</v>
      </c>
    </row>
    <row r="279" spans="1:19">
      <c r="A279">
        <v>323</v>
      </c>
      <c r="B279" s="444">
        <v>43202.365277777775</v>
      </c>
      <c r="C279" t="s">
        <v>97</v>
      </c>
      <c r="D279">
        <v>0.56999999999999995</v>
      </c>
      <c r="F279">
        <v>1.04949</v>
      </c>
      <c r="I279" s="444">
        <v>43206.426388888889</v>
      </c>
      <c r="J279">
        <v>1.0586500000000001</v>
      </c>
      <c r="N279">
        <v>348.41</v>
      </c>
      <c r="Q279">
        <v>85</v>
      </c>
      <c r="R279" t="s">
        <v>97</v>
      </c>
      <c r="S279">
        <v>11</v>
      </c>
    </row>
    <row r="280" spans="1:19">
      <c r="A280">
        <v>274</v>
      </c>
      <c r="B280" s="444">
        <v>43181.37777777778</v>
      </c>
      <c r="C280" t="s">
        <v>98</v>
      </c>
      <c r="D280">
        <v>0.01</v>
      </c>
      <c r="F280">
        <v>1.06891</v>
      </c>
      <c r="I280" s="444">
        <v>43181.399305555555</v>
      </c>
      <c r="J280">
        <v>1.0669</v>
      </c>
      <c r="N280">
        <v>1.36</v>
      </c>
      <c r="Q280">
        <v>86</v>
      </c>
      <c r="R280" t="s">
        <v>98</v>
      </c>
      <c r="S280">
        <v>1</v>
      </c>
    </row>
    <row r="281" spans="1:19">
      <c r="A281">
        <v>276</v>
      </c>
      <c r="B281" s="444">
        <v>43181.40347222222</v>
      </c>
      <c r="C281" t="s">
        <v>98</v>
      </c>
      <c r="D281">
        <v>0.01</v>
      </c>
      <c r="F281">
        <v>1.06751</v>
      </c>
      <c r="I281" s="444">
        <v>43181.959722222222</v>
      </c>
      <c r="J281">
        <v>1.06548</v>
      </c>
      <c r="N281">
        <v>1.37</v>
      </c>
      <c r="Q281">
        <v>87</v>
      </c>
      <c r="R281" t="s">
        <v>98</v>
      </c>
      <c r="S281">
        <v>1</v>
      </c>
    </row>
    <row r="282" spans="1:19">
      <c r="A282">
        <v>277</v>
      </c>
      <c r="B282" s="444">
        <v>43181.979166666664</v>
      </c>
      <c r="C282" t="s">
        <v>98</v>
      </c>
      <c r="D282">
        <v>0.01</v>
      </c>
      <c r="F282">
        <v>1.0657300000000001</v>
      </c>
      <c r="I282" s="444">
        <v>43182.43472222222</v>
      </c>
      <c r="J282">
        <v>1.06508</v>
      </c>
      <c r="N282">
        <v>0.41</v>
      </c>
      <c r="Q282">
        <v>88</v>
      </c>
      <c r="R282" t="s">
        <v>98</v>
      </c>
      <c r="S282">
        <v>4</v>
      </c>
    </row>
    <row r="283" spans="1:19">
      <c r="A283">
        <v>278</v>
      </c>
      <c r="B283" s="444">
        <v>43182.004166666666</v>
      </c>
      <c r="C283" t="s">
        <v>98</v>
      </c>
      <c r="D283">
        <v>0.01</v>
      </c>
      <c r="F283">
        <v>1.06684</v>
      </c>
      <c r="I283" s="444">
        <v>43182.43472222222</v>
      </c>
      <c r="J283">
        <v>1.06508</v>
      </c>
      <c r="N283">
        <v>1.19</v>
      </c>
      <c r="Q283">
        <v>88</v>
      </c>
      <c r="R283" t="s">
        <v>98</v>
      </c>
      <c r="S283">
        <v>4</v>
      </c>
    </row>
    <row r="284" spans="1:19">
      <c r="A284">
        <v>279</v>
      </c>
      <c r="B284" s="444">
        <v>43182.068749999999</v>
      </c>
      <c r="C284" t="s">
        <v>98</v>
      </c>
      <c r="D284">
        <v>0.01</v>
      </c>
      <c r="F284">
        <v>1.06795</v>
      </c>
      <c r="I284" s="444">
        <v>43182.43472222222</v>
      </c>
      <c r="J284">
        <v>1.06508</v>
      </c>
      <c r="N284">
        <v>1.94</v>
      </c>
      <c r="Q284">
        <v>88</v>
      </c>
      <c r="R284" t="s">
        <v>98</v>
      </c>
      <c r="S284">
        <v>4</v>
      </c>
    </row>
    <row r="285" spans="1:19">
      <c r="A285">
        <v>280</v>
      </c>
      <c r="B285" s="444">
        <v>43182.089583333334</v>
      </c>
      <c r="C285" t="s">
        <v>98</v>
      </c>
      <c r="D285">
        <v>0.01</v>
      </c>
      <c r="F285">
        <v>1.0690500000000001</v>
      </c>
      <c r="I285" s="444">
        <v>43182.43472222222</v>
      </c>
      <c r="J285">
        <v>1.06508</v>
      </c>
      <c r="N285">
        <v>2.68</v>
      </c>
      <c r="Q285">
        <v>88</v>
      </c>
      <c r="R285" t="s">
        <v>98</v>
      </c>
      <c r="S285">
        <v>4</v>
      </c>
    </row>
    <row r="286" spans="1:19">
      <c r="A286">
        <v>281</v>
      </c>
      <c r="B286" s="444">
        <v>43182.457638888889</v>
      </c>
      <c r="C286" t="s">
        <v>98</v>
      </c>
      <c r="D286">
        <v>0.01</v>
      </c>
      <c r="F286">
        <v>1.06575</v>
      </c>
      <c r="I286" s="444">
        <v>43182.520833333336</v>
      </c>
      <c r="J286">
        <v>1.0637399999999999</v>
      </c>
      <c r="N286">
        <v>1.36</v>
      </c>
      <c r="Q286">
        <v>89</v>
      </c>
      <c r="R286" t="s">
        <v>98</v>
      </c>
      <c r="S286">
        <v>1</v>
      </c>
    </row>
    <row r="287" spans="1:19">
      <c r="A287">
        <v>282</v>
      </c>
      <c r="B287" s="444">
        <v>43182.525000000001</v>
      </c>
      <c r="C287" t="s">
        <v>98</v>
      </c>
      <c r="D287">
        <v>0.01</v>
      </c>
      <c r="F287">
        <v>1.0643400000000001</v>
      </c>
      <c r="I287" s="444">
        <v>43182.799305555556</v>
      </c>
      <c r="J287">
        <v>1.06291</v>
      </c>
      <c r="N287">
        <v>0.97</v>
      </c>
      <c r="Q287">
        <v>90</v>
      </c>
      <c r="R287" t="s">
        <v>98</v>
      </c>
      <c r="S287">
        <v>2</v>
      </c>
    </row>
    <row r="288" spans="1:19">
      <c r="A288">
        <v>283</v>
      </c>
      <c r="B288" s="444">
        <v>43182.531944444447</v>
      </c>
      <c r="C288" t="s">
        <v>98</v>
      </c>
      <c r="D288">
        <v>0.01</v>
      </c>
      <c r="F288">
        <v>1.06548</v>
      </c>
      <c r="I288" s="444">
        <v>43182.799305555556</v>
      </c>
      <c r="J288">
        <v>1.06291</v>
      </c>
      <c r="N288">
        <v>1.73</v>
      </c>
      <c r="Q288">
        <v>90</v>
      </c>
      <c r="R288" t="s">
        <v>98</v>
      </c>
      <c r="S288">
        <v>2</v>
      </c>
    </row>
    <row r="289" spans="1:19">
      <c r="A289">
        <v>285</v>
      </c>
      <c r="B289" s="444">
        <v>43182.802777777775</v>
      </c>
      <c r="C289" t="s">
        <v>98</v>
      </c>
      <c r="D289">
        <v>0.01</v>
      </c>
      <c r="F289">
        <v>1.06334</v>
      </c>
      <c r="I289" s="444">
        <v>43185.125694444447</v>
      </c>
      <c r="J289">
        <v>1.06185</v>
      </c>
      <c r="N289">
        <v>0.97</v>
      </c>
      <c r="Q289">
        <v>91</v>
      </c>
      <c r="R289" t="s">
        <v>98</v>
      </c>
      <c r="S289">
        <v>2</v>
      </c>
    </row>
    <row r="290" spans="1:19">
      <c r="A290">
        <v>286</v>
      </c>
      <c r="B290" s="444">
        <v>43184.875</v>
      </c>
      <c r="C290" t="s">
        <v>98</v>
      </c>
      <c r="D290">
        <v>0.01</v>
      </c>
      <c r="F290">
        <v>1.0644400000000001</v>
      </c>
      <c r="I290" s="444">
        <v>43185.125694444447</v>
      </c>
      <c r="J290">
        <v>1.06185</v>
      </c>
      <c r="N290">
        <v>1.71</v>
      </c>
      <c r="Q290">
        <v>91</v>
      </c>
      <c r="R290" t="s">
        <v>98</v>
      </c>
      <c r="S290">
        <v>2</v>
      </c>
    </row>
    <row r="291" spans="1:19">
      <c r="A291">
        <v>287</v>
      </c>
      <c r="B291" s="444">
        <v>43185.263194444444</v>
      </c>
      <c r="C291" t="s">
        <v>98</v>
      </c>
      <c r="D291">
        <v>0.01</v>
      </c>
      <c r="F291">
        <v>1.06128</v>
      </c>
      <c r="I291" s="444">
        <v>43185.595833333333</v>
      </c>
      <c r="J291">
        <v>1.0598399999999999</v>
      </c>
      <c r="N291">
        <v>0.97</v>
      </c>
      <c r="Q291">
        <v>92</v>
      </c>
      <c r="R291" t="s">
        <v>98</v>
      </c>
      <c r="S291">
        <v>2</v>
      </c>
    </row>
    <row r="292" spans="1:19">
      <c r="A292">
        <v>288</v>
      </c>
      <c r="B292" s="444">
        <v>43185.283333333333</v>
      </c>
      <c r="C292" t="s">
        <v>98</v>
      </c>
      <c r="D292">
        <v>0.01</v>
      </c>
      <c r="F292">
        <v>1.0623899999999999</v>
      </c>
      <c r="I292" s="444">
        <v>43185.595833333333</v>
      </c>
      <c r="J292">
        <v>1.0598399999999999</v>
      </c>
      <c r="N292">
        <v>1.72</v>
      </c>
      <c r="Q292">
        <v>92</v>
      </c>
      <c r="R292" t="s">
        <v>98</v>
      </c>
      <c r="S292">
        <v>2</v>
      </c>
    </row>
    <row r="293" spans="1:19">
      <c r="A293">
        <v>290</v>
      </c>
      <c r="B293" s="444">
        <v>43185.64166666667</v>
      </c>
      <c r="C293" t="s">
        <v>98</v>
      </c>
      <c r="D293">
        <v>0.01</v>
      </c>
      <c r="F293">
        <v>1.0591600000000001</v>
      </c>
      <c r="I293" s="444">
        <v>43186.681250000001</v>
      </c>
      <c r="J293">
        <v>1.0585</v>
      </c>
      <c r="N293">
        <v>0.42</v>
      </c>
      <c r="Q293">
        <v>93</v>
      </c>
      <c r="R293" t="s">
        <v>98</v>
      </c>
      <c r="S293">
        <v>4</v>
      </c>
    </row>
    <row r="294" spans="1:19">
      <c r="A294">
        <v>291</v>
      </c>
      <c r="B294" s="444">
        <v>43185.801388888889</v>
      </c>
      <c r="C294" t="s">
        <v>98</v>
      </c>
      <c r="D294">
        <v>0.01</v>
      </c>
      <c r="F294">
        <v>1.06027</v>
      </c>
      <c r="I294" s="444">
        <v>43186.681250000001</v>
      </c>
      <c r="J294">
        <v>1.0585</v>
      </c>
      <c r="N294">
        <v>1.1599999999999999</v>
      </c>
      <c r="Q294">
        <v>93</v>
      </c>
      <c r="R294" t="s">
        <v>98</v>
      </c>
      <c r="S294">
        <v>4</v>
      </c>
    </row>
    <row r="295" spans="1:19">
      <c r="A295">
        <v>292</v>
      </c>
      <c r="B295" s="444">
        <v>43185.823611111111</v>
      </c>
      <c r="C295" t="s">
        <v>98</v>
      </c>
      <c r="D295">
        <v>0.01</v>
      </c>
      <c r="F295">
        <v>1.0613900000000001</v>
      </c>
      <c r="I295" s="444">
        <v>43186.681250000001</v>
      </c>
      <c r="J295">
        <v>1.0585</v>
      </c>
      <c r="N295">
        <v>1.92</v>
      </c>
      <c r="Q295">
        <v>93</v>
      </c>
      <c r="R295" t="s">
        <v>98</v>
      </c>
      <c r="S295">
        <v>4</v>
      </c>
    </row>
    <row r="296" spans="1:19">
      <c r="A296">
        <v>293</v>
      </c>
      <c r="B296" s="444">
        <v>43186.000694444447</v>
      </c>
      <c r="C296" t="s">
        <v>98</v>
      </c>
      <c r="D296">
        <v>0.01</v>
      </c>
      <c r="F296">
        <v>1.0625</v>
      </c>
      <c r="I296" s="444">
        <v>43186.681250000001</v>
      </c>
      <c r="J296">
        <v>1.0585</v>
      </c>
      <c r="N296">
        <v>2.7</v>
      </c>
      <c r="Q296">
        <v>93</v>
      </c>
      <c r="R296" t="s">
        <v>98</v>
      </c>
      <c r="S296">
        <v>4</v>
      </c>
    </row>
    <row r="297" spans="1:19">
      <c r="A297">
        <v>294</v>
      </c>
      <c r="B297" s="444">
        <v>43186.886111111111</v>
      </c>
      <c r="C297" t="s">
        <v>98</v>
      </c>
      <c r="D297">
        <v>0.01</v>
      </c>
      <c r="F297">
        <v>1.0568500000000001</v>
      </c>
      <c r="I297" s="444">
        <v>43193.591666666667</v>
      </c>
      <c r="J297">
        <v>1.0581100000000001</v>
      </c>
      <c r="N297">
        <v>-1.03</v>
      </c>
      <c r="Q297">
        <v>94</v>
      </c>
      <c r="R297" t="s">
        <v>98</v>
      </c>
      <c r="S297">
        <v>7</v>
      </c>
    </row>
    <row r="298" spans="1:19">
      <c r="A298">
        <v>295</v>
      </c>
      <c r="B298" s="444">
        <v>43187.002083333333</v>
      </c>
      <c r="C298" t="s">
        <v>98</v>
      </c>
      <c r="D298">
        <v>0.01</v>
      </c>
      <c r="F298">
        <v>1.05796</v>
      </c>
      <c r="I298" s="444">
        <v>43193.591666666667</v>
      </c>
      <c r="J298">
        <v>1.0581100000000001</v>
      </c>
      <c r="N298">
        <v>-0.25</v>
      </c>
      <c r="Q298">
        <v>94</v>
      </c>
      <c r="R298" t="s">
        <v>98</v>
      </c>
      <c r="S298">
        <v>7</v>
      </c>
    </row>
    <row r="299" spans="1:19">
      <c r="A299">
        <v>296</v>
      </c>
      <c r="B299" s="444">
        <v>43187.130555555559</v>
      </c>
      <c r="C299" t="s">
        <v>98</v>
      </c>
      <c r="D299">
        <v>0.01</v>
      </c>
      <c r="F299">
        <v>1.0590900000000001</v>
      </c>
      <c r="I299" s="444">
        <v>43193.591666666667</v>
      </c>
      <c r="J299">
        <v>1.0581100000000001</v>
      </c>
      <c r="N299">
        <v>0.51</v>
      </c>
      <c r="Q299">
        <v>94</v>
      </c>
      <c r="R299" t="s">
        <v>98</v>
      </c>
      <c r="S299">
        <v>7</v>
      </c>
    </row>
    <row r="300" spans="1:19">
      <c r="A300">
        <v>297</v>
      </c>
      <c r="B300" s="444">
        <v>43187.614583333336</v>
      </c>
      <c r="C300" t="s">
        <v>98</v>
      </c>
      <c r="D300">
        <v>0.01</v>
      </c>
      <c r="F300">
        <v>1.0602</v>
      </c>
      <c r="I300" s="444">
        <v>43193.591666666667</v>
      </c>
      <c r="J300">
        <v>1.0581100000000001</v>
      </c>
      <c r="N300">
        <v>1.26</v>
      </c>
      <c r="Q300">
        <v>94</v>
      </c>
      <c r="R300" t="s">
        <v>98</v>
      </c>
      <c r="S300">
        <v>7</v>
      </c>
    </row>
    <row r="301" spans="1:19">
      <c r="A301">
        <v>298</v>
      </c>
      <c r="B301" s="444">
        <v>43187.621527777781</v>
      </c>
      <c r="C301" t="s">
        <v>98</v>
      </c>
      <c r="D301">
        <v>0.02</v>
      </c>
      <c r="F301">
        <v>1.06131</v>
      </c>
      <c r="I301" s="444">
        <v>43193.591666666667</v>
      </c>
      <c r="J301">
        <v>1.0581100000000001</v>
      </c>
      <c r="N301">
        <v>4</v>
      </c>
      <c r="Q301">
        <v>94</v>
      </c>
      <c r="R301" t="s">
        <v>98</v>
      </c>
      <c r="S301">
        <v>7</v>
      </c>
    </row>
    <row r="302" spans="1:19">
      <c r="A302">
        <v>299</v>
      </c>
      <c r="B302" s="444">
        <v>43187.740277777775</v>
      </c>
      <c r="C302" t="s">
        <v>98</v>
      </c>
      <c r="D302">
        <v>0.03</v>
      </c>
      <c r="F302">
        <v>1.0624100000000001</v>
      </c>
      <c r="I302" s="444">
        <v>43193.591666666667</v>
      </c>
      <c r="J302">
        <v>1.0581100000000001</v>
      </c>
      <c r="N302">
        <v>8.24</v>
      </c>
      <c r="Q302">
        <v>94</v>
      </c>
      <c r="R302" t="s">
        <v>98</v>
      </c>
      <c r="S302">
        <v>7</v>
      </c>
    </row>
    <row r="303" spans="1:19">
      <c r="A303">
        <v>300</v>
      </c>
      <c r="B303" s="444">
        <v>43187.763194444444</v>
      </c>
      <c r="C303" t="s">
        <v>98</v>
      </c>
      <c r="D303">
        <v>0.05</v>
      </c>
      <c r="F303">
        <v>1.06352</v>
      </c>
      <c r="I303" s="444">
        <v>43193.591666666667</v>
      </c>
      <c r="J303">
        <v>1.0581100000000001</v>
      </c>
      <c r="N303">
        <v>17.46</v>
      </c>
      <c r="Q303">
        <v>94</v>
      </c>
      <c r="R303" t="s">
        <v>98</v>
      </c>
      <c r="S303">
        <v>7</v>
      </c>
    </row>
    <row r="304" spans="1:19">
      <c r="A304">
        <v>301</v>
      </c>
      <c r="B304" s="444">
        <v>43193.62777777778</v>
      </c>
      <c r="C304" t="s">
        <v>98</v>
      </c>
      <c r="D304">
        <v>0.01</v>
      </c>
      <c r="F304">
        <v>1.0579499999999999</v>
      </c>
      <c r="I304" s="444">
        <v>43194.237500000003</v>
      </c>
      <c r="J304">
        <v>1.05646</v>
      </c>
      <c r="N304">
        <v>0.97</v>
      </c>
      <c r="Q304">
        <v>95</v>
      </c>
      <c r="R304" t="s">
        <v>98</v>
      </c>
      <c r="S304">
        <v>2</v>
      </c>
    </row>
    <row r="305" spans="1:19">
      <c r="A305">
        <v>302</v>
      </c>
      <c r="B305" s="444">
        <v>43193.811111111114</v>
      </c>
      <c r="C305" t="s">
        <v>98</v>
      </c>
      <c r="D305">
        <v>0.01</v>
      </c>
      <c r="F305">
        <v>1.05905</v>
      </c>
      <c r="I305" s="444">
        <v>43194.237500000003</v>
      </c>
      <c r="J305">
        <v>1.05646</v>
      </c>
      <c r="N305">
        <v>1.71</v>
      </c>
      <c r="Q305">
        <v>95</v>
      </c>
      <c r="R305" t="s">
        <v>98</v>
      </c>
      <c r="S305">
        <v>2</v>
      </c>
    </row>
    <row r="306" spans="1:19">
      <c r="A306">
        <v>303</v>
      </c>
      <c r="B306" s="444">
        <v>43194.3125</v>
      </c>
      <c r="C306" t="s">
        <v>98</v>
      </c>
      <c r="D306">
        <v>0.01</v>
      </c>
      <c r="F306">
        <v>1.0554600000000001</v>
      </c>
      <c r="I306" s="444">
        <v>43194.332638888889</v>
      </c>
      <c r="J306">
        <v>1.0534399999999999</v>
      </c>
      <c r="N306">
        <v>1.36</v>
      </c>
      <c r="Q306">
        <v>96</v>
      </c>
      <c r="R306" t="s">
        <v>98</v>
      </c>
      <c r="S306">
        <v>1</v>
      </c>
    </row>
    <row r="307" spans="1:19">
      <c r="A307">
        <v>305</v>
      </c>
      <c r="B307" s="444">
        <v>43194.336805555555</v>
      </c>
      <c r="C307" t="s">
        <v>98</v>
      </c>
      <c r="D307">
        <v>0.01</v>
      </c>
      <c r="F307">
        <v>1.0541400000000001</v>
      </c>
      <c r="I307" s="444">
        <v>43195.513194444444</v>
      </c>
      <c r="J307">
        <v>1.05325</v>
      </c>
      <c r="N307">
        <v>0.52</v>
      </c>
      <c r="Q307">
        <v>97</v>
      </c>
      <c r="R307" t="s">
        <v>98</v>
      </c>
      <c r="S307">
        <v>3</v>
      </c>
    </row>
    <row r="308" spans="1:19">
      <c r="A308">
        <v>306</v>
      </c>
      <c r="B308" s="444">
        <v>43194.582638888889</v>
      </c>
      <c r="C308" t="s">
        <v>98</v>
      </c>
      <c r="D308">
        <v>0.01</v>
      </c>
      <c r="F308">
        <v>1.05525</v>
      </c>
      <c r="I308" s="444">
        <v>43195.513194444444</v>
      </c>
      <c r="J308">
        <v>1.05325</v>
      </c>
      <c r="N308">
        <v>1.27</v>
      </c>
      <c r="Q308">
        <v>97</v>
      </c>
      <c r="R308" t="s">
        <v>98</v>
      </c>
      <c r="S308">
        <v>3</v>
      </c>
    </row>
    <row r="309" spans="1:19">
      <c r="A309">
        <v>307</v>
      </c>
      <c r="B309" s="444">
        <v>43194.64166666667</v>
      </c>
      <c r="C309" t="s">
        <v>98</v>
      </c>
      <c r="D309">
        <v>0.01</v>
      </c>
      <c r="F309">
        <v>1.05636</v>
      </c>
      <c r="I309" s="444">
        <v>43195.513194444444</v>
      </c>
      <c r="J309">
        <v>1.05325</v>
      </c>
      <c r="N309">
        <v>2.02</v>
      </c>
      <c r="Q309">
        <v>97</v>
      </c>
      <c r="R309" t="s">
        <v>98</v>
      </c>
      <c r="S309">
        <v>3</v>
      </c>
    </row>
    <row r="310" spans="1:19">
      <c r="A310">
        <v>308</v>
      </c>
      <c r="B310" s="444">
        <v>43195.536805555559</v>
      </c>
      <c r="C310" t="s">
        <v>98</v>
      </c>
      <c r="D310">
        <v>0.01</v>
      </c>
      <c r="F310">
        <v>1.0535000000000001</v>
      </c>
      <c r="I310" s="444">
        <v>43196.775000000001</v>
      </c>
      <c r="J310">
        <v>1.0551200000000001</v>
      </c>
      <c r="N310">
        <v>-1.1200000000000001</v>
      </c>
      <c r="Q310">
        <v>98</v>
      </c>
      <c r="R310" t="s">
        <v>98</v>
      </c>
      <c r="S310">
        <v>7</v>
      </c>
    </row>
    <row r="311" spans="1:19">
      <c r="A311">
        <v>309</v>
      </c>
      <c r="B311" s="444">
        <v>43195.568055555559</v>
      </c>
      <c r="C311" t="s">
        <v>98</v>
      </c>
      <c r="D311">
        <v>0.01</v>
      </c>
      <c r="F311">
        <v>1.0546199999999999</v>
      </c>
      <c r="I311" s="444">
        <v>43196.775000000001</v>
      </c>
      <c r="J311">
        <v>1.0551200000000001</v>
      </c>
      <c r="N311">
        <v>-0.36</v>
      </c>
      <c r="Q311">
        <v>98</v>
      </c>
      <c r="R311" t="s">
        <v>98</v>
      </c>
      <c r="S311">
        <v>7</v>
      </c>
    </row>
    <row r="312" spans="1:19">
      <c r="A312">
        <v>310</v>
      </c>
      <c r="B312" s="444">
        <v>43195.591666666667</v>
      </c>
      <c r="C312" t="s">
        <v>98</v>
      </c>
      <c r="D312">
        <v>0.01</v>
      </c>
      <c r="F312">
        <v>1.0557300000000001</v>
      </c>
      <c r="I312" s="444">
        <v>43196.775000000001</v>
      </c>
      <c r="J312">
        <v>1.0551200000000001</v>
      </c>
      <c r="N312">
        <v>0.38</v>
      </c>
      <c r="Q312">
        <v>98</v>
      </c>
      <c r="R312" t="s">
        <v>98</v>
      </c>
      <c r="S312">
        <v>7</v>
      </c>
    </row>
    <row r="313" spans="1:19">
      <c r="A313">
        <v>311</v>
      </c>
      <c r="B313" s="444">
        <v>43195.615972222222</v>
      </c>
      <c r="C313" t="s">
        <v>98</v>
      </c>
      <c r="D313">
        <v>0.01</v>
      </c>
      <c r="F313">
        <v>1.0568500000000001</v>
      </c>
      <c r="I313" s="444">
        <v>43196.775000000001</v>
      </c>
      <c r="J313">
        <v>1.0551200000000001</v>
      </c>
      <c r="N313">
        <v>1.1399999999999999</v>
      </c>
      <c r="Q313">
        <v>98</v>
      </c>
      <c r="R313" t="s">
        <v>98</v>
      </c>
      <c r="S313">
        <v>7</v>
      </c>
    </row>
    <row r="314" spans="1:19">
      <c r="A314">
        <v>312</v>
      </c>
      <c r="B314" s="444">
        <v>43196.088194444441</v>
      </c>
      <c r="C314" t="s">
        <v>98</v>
      </c>
      <c r="D314">
        <v>0.02</v>
      </c>
      <c r="F314">
        <v>1.05796</v>
      </c>
      <c r="I314" s="444">
        <v>43196.775000000001</v>
      </c>
      <c r="J314">
        <v>1.0551200000000001</v>
      </c>
      <c r="N314">
        <v>3.82</v>
      </c>
      <c r="Q314">
        <v>98</v>
      </c>
      <c r="R314" t="s">
        <v>98</v>
      </c>
      <c r="S314">
        <v>7</v>
      </c>
    </row>
    <row r="315" spans="1:19">
      <c r="A315">
        <v>313</v>
      </c>
      <c r="B315" s="444">
        <v>43196.327777777777</v>
      </c>
      <c r="C315" t="s">
        <v>98</v>
      </c>
      <c r="D315">
        <v>0.03</v>
      </c>
      <c r="F315">
        <v>1.05907</v>
      </c>
      <c r="I315" s="444">
        <v>43196.775000000001</v>
      </c>
      <c r="J315">
        <v>1.0551200000000001</v>
      </c>
      <c r="N315">
        <v>7.98</v>
      </c>
      <c r="Q315">
        <v>98</v>
      </c>
      <c r="R315" t="s">
        <v>98</v>
      </c>
      <c r="S315">
        <v>7</v>
      </c>
    </row>
    <row r="316" spans="1:19">
      <c r="A316">
        <v>314</v>
      </c>
      <c r="B316" s="444">
        <v>43196.373611111114</v>
      </c>
      <c r="C316" t="s">
        <v>98</v>
      </c>
      <c r="D316">
        <v>0.05</v>
      </c>
      <c r="F316">
        <v>1.0605599999999999</v>
      </c>
      <c r="I316" s="444">
        <v>43196.775000000001</v>
      </c>
      <c r="J316">
        <v>1.0551200000000001</v>
      </c>
      <c r="N316">
        <v>18.32</v>
      </c>
      <c r="Q316">
        <v>98</v>
      </c>
      <c r="R316" t="s">
        <v>98</v>
      </c>
      <c r="S316">
        <v>7</v>
      </c>
    </row>
    <row r="317" spans="1:19">
      <c r="A317">
        <v>315</v>
      </c>
      <c r="B317" s="444">
        <v>43196.792361111111</v>
      </c>
      <c r="C317" t="s">
        <v>98</v>
      </c>
      <c r="D317">
        <v>0.01</v>
      </c>
      <c r="F317">
        <v>1.0551699999999999</v>
      </c>
      <c r="I317" s="444">
        <v>43199.225694444445</v>
      </c>
      <c r="J317">
        <v>1.0531200000000001</v>
      </c>
      <c r="N317">
        <v>1.35</v>
      </c>
      <c r="Q317">
        <v>99</v>
      </c>
      <c r="R317" t="s">
        <v>98</v>
      </c>
      <c r="S317">
        <v>1</v>
      </c>
    </row>
    <row r="318" spans="1:19">
      <c r="A318">
        <v>316</v>
      </c>
      <c r="B318" s="444">
        <v>43199.268055555556</v>
      </c>
      <c r="C318" t="s">
        <v>98</v>
      </c>
      <c r="D318">
        <v>0.01</v>
      </c>
      <c r="F318">
        <v>1.0532600000000001</v>
      </c>
      <c r="I318" s="444">
        <v>43199.372916666667</v>
      </c>
      <c r="J318">
        <v>1.05122</v>
      </c>
      <c r="N318">
        <v>1.37</v>
      </c>
      <c r="Q318">
        <v>100</v>
      </c>
      <c r="R318" t="s">
        <v>98</v>
      </c>
      <c r="S318">
        <v>1</v>
      </c>
    </row>
    <row r="319" spans="1:19">
      <c r="A319">
        <v>317</v>
      </c>
      <c r="B319" s="444">
        <v>43199.486805555556</v>
      </c>
      <c r="C319" t="s">
        <v>98</v>
      </c>
      <c r="D319">
        <v>0.01</v>
      </c>
      <c r="F319">
        <v>1.05111</v>
      </c>
      <c r="I319" s="444">
        <v>43202.257638888892</v>
      </c>
      <c r="J319">
        <v>1.05105</v>
      </c>
      <c r="N319">
        <v>-0.09</v>
      </c>
      <c r="Q319">
        <v>101</v>
      </c>
      <c r="R319" t="s">
        <v>98</v>
      </c>
      <c r="S319">
        <v>5</v>
      </c>
    </row>
    <row r="320" spans="1:19">
      <c r="A320">
        <v>318</v>
      </c>
      <c r="B320" s="444">
        <v>43199.586805555555</v>
      </c>
      <c r="C320" t="s">
        <v>98</v>
      </c>
      <c r="D320">
        <v>0.01</v>
      </c>
      <c r="F320">
        <v>1.0522100000000001</v>
      </c>
      <c r="I320" s="444">
        <v>43202.257638888892</v>
      </c>
      <c r="J320">
        <v>1.05105</v>
      </c>
      <c r="N320">
        <v>0.65</v>
      </c>
      <c r="Q320">
        <v>101</v>
      </c>
      <c r="R320" t="s">
        <v>98</v>
      </c>
      <c r="S320">
        <v>5</v>
      </c>
    </row>
    <row r="321" spans="1:19">
      <c r="A321">
        <v>319</v>
      </c>
      <c r="B321" s="444">
        <v>43199.660416666666</v>
      </c>
      <c r="C321" t="s">
        <v>98</v>
      </c>
      <c r="D321">
        <v>0.01</v>
      </c>
      <c r="F321">
        <v>1.05332</v>
      </c>
      <c r="I321" s="444">
        <v>43202.257638888892</v>
      </c>
      <c r="J321">
        <v>1.05105</v>
      </c>
      <c r="N321">
        <v>1.4</v>
      </c>
      <c r="Q321">
        <v>101</v>
      </c>
      <c r="R321" t="s">
        <v>98</v>
      </c>
      <c r="S321">
        <v>5</v>
      </c>
    </row>
    <row r="322" spans="1:19">
      <c r="A322">
        <v>320</v>
      </c>
      <c r="B322" s="444">
        <v>43200.092361111114</v>
      </c>
      <c r="C322" t="s">
        <v>98</v>
      </c>
      <c r="D322">
        <v>0.01</v>
      </c>
      <c r="F322">
        <v>1.0544500000000001</v>
      </c>
      <c r="I322" s="444">
        <v>43202.257638888892</v>
      </c>
      <c r="J322">
        <v>1.05105</v>
      </c>
      <c r="N322">
        <v>2.19</v>
      </c>
      <c r="Q322">
        <v>101</v>
      </c>
      <c r="R322" t="s">
        <v>98</v>
      </c>
      <c r="S322">
        <v>5</v>
      </c>
    </row>
    <row r="323" spans="1:19">
      <c r="A323">
        <v>321</v>
      </c>
      <c r="B323" s="444">
        <v>43200.097222222219</v>
      </c>
      <c r="C323" t="s">
        <v>98</v>
      </c>
      <c r="D323">
        <v>0.02</v>
      </c>
      <c r="F323">
        <v>1.0555699999999999</v>
      </c>
      <c r="I323" s="444">
        <v>43202.257638888892</v>
      </c>
      <c r="J323">
        <v>1.05105</v>
      </c>
      <c r="N323">
        <v>5.88</v>
      </c>
      <c r="Q323">
        <v>101</v>
      </c>
      <c r="R323" t="s">
        <v>98</v>
      </c>
      <c r="S323">
        <v>5</v>
      </c>
    </row>
    <row r="324" spans="1:19">
      <c r="A324">
        <v>322</v>
      </c>
      <c r="B324" s="444">
        <v>43202.302777777775</v>
      </c>
      <c r="C324" t="s">
        <v>98</v>
      </c>
      <c r="D324">
        <v>0.01</v>
      </c>
      <c r="F324">
        <v>1.0502199999999999</v>
      </c>
      <c r="I324" s="444">
        <v>43229.313888888886</v>
      </c>
      <c r="J324">
        <v>1.0663100000000001</v>
      </c>
      <c r="N324">
        <v>-11.48</v>
      </c>
      <c r="Q324">
        <v>102</v>
      </c>
      <c r="R324" t="s">
        <v>98</v>
      </c>
      <c r="S324">
        <v>11</v>
      </c>
    </row>
    <row r="325" spans="1:19">
      <c r="A325">
        <v>324</v>
      </c>
      <c r="B325" s="444">
        <v>43202.547222222223</v>
      </c>
      <c r="C325" t="s">
        <v>98</v>
      </c>
      <c r="D325">
        <v>0.01</v>
      </c>
      <c r="F325">
        <v>1.05132</v>
      </c>
      <c r="I325" s="444">
        <v>43229.313888888886</v>
      </c>
      <c r="J325">
        <v>1.0663100000000001</v>
      </c>
      <c r="N325">
        <v>-10.74</v>
      </c>
      <c r="Q325">
        <v>102</v>
      </c>
      <c r="R325" t="s">
        <v>98</v>
      </c>
      <c r="S325">
        <v>11</v>
      </c>
    </row>
    <row r="326" spans="1:19">
      <c r="A326">
        <v>325</v>
      </c>
      <c r="B326" s="444">
        <v>43203.048611111109</v>
      </c>
      <c r="C326" t="s">
        <v>98</v>
      </c>
      <c r="D326">
        <v>0.01</v>
      </c>
      <c r="F326">
        <v>1.05243</v>
      </c>
      <c r="I326" s="444">
        <v>43229.313888888886</v>
      </c>
      <c r="J326">
        <v>1.0663100000000001</v>
      </c>
      <c r="N326">
        <v>-9.9700000000000006</v>
      </c>
      <c r="Q326">
        <v>102</v>
      </c>
      <c r="R326" t="s">
        <v>98</v>
      </c>
      <c r="S326">
        <v>11</v>
      </c>
    </row>
    <row r="327" spans="1:19">
      <c r="A327">
        <v>326</v>
      </c>
      <c r="B327" s="444">
        <v>43203.097222222219</v>
      </c>
      <c r="C327" t="s">
        <v>98</v>
      </c>
      <c r="D327">
        <v>0.01</v>
      </c>
      <c r="F327">
        <v>1.0535399999999999</v>
      </c>
      <c r="I327" s="444">
        <v>43229.313888888886</v>
      </c>
      <c r="J327">
        <v>1.0663100000000001</v>
      </c>
      <c r="N327">
        <v>-9.2200000000000006</v>
      </c>
      <c r="Q327">
        <v>102</v>
      </c>
      <c r="R327" t="s">
        <v>98</v>
      </c>
      <c r="S327">
        <v>11</v>
      </c>
    </row>
    <row r="328" spans="1:19">
      <c r="A328">
        <v>327</v>
      </c>
      <c r="B328" s="444">
        <v>43203.260416666664</v>
      </c>
      <c r="C328" t="s">
        <v>98</v>
      </c>
      <c r="D328">
        <v>0.02</v>
      </c>
      <c r="F328">
        <v>1.05471</v>
      </c>
      <c r="I328" s="444">
        <v>43229.313888888886</v>
      </c>
      <c r="J328">
        <v>1.0663100000000001</v>
      </c>
      <c r="N328">
        <v>-16.87</v>
      </c>
      <c r="Q328">
        <v>102</v>
      </c>
      <c r="R328" t="s">
        <v>98</v>
      </c>
      <c r="S328">
        <v>11</v>
      </c>
    </row>
    <row r="329" spans="1:19">
      <c r="A329">
        <v>328</v>
      </c>
      <c r="B329" s="444">
        <v>43203.334722222222</v>
      </c>
      <c r="C329" t="s">
        <v>98</v>
      </c>
      <c r="D329">
        <v>0.03</v>
      </c>
      <c r="F329">
        <v>1.05582</v>
      </c>
      <c r="I329" s="444">
        <v>43229.313888888886</v>
      </c>
      <c r="J329">
        <v>1.0663100000000001</v>
      </c>
      <c r="N329">
        <v>-23.06</v>
      </c>
      <c r="Q329">
        <v>102</v>
      </c>
      <c r="R329" t="s">
        <v>98</v>
      </c>
      <c r="S329">
        <v>11</v>
      </c>
    </row>
    <row r="330" spans="1:19">
      <c r="A330">
        <v>329</v>
      </c>
      <c r="B330" s="444">
        <v>43203.490972222222</v>
      </c>
      <c r="C330" t="s">
        <v>98</v>
      </c>
      <c r="D330">
        <v>0.05</v>
      </c>
      <c r="F330">
        <v>1.0569299999999999</v>
      </c>
      <c r="I330" s="444">
        <v>43229.313888888886</v>
      </c>
      <c r="J330">
        <v>1.0663100000000001</v>
      </c>
      <c r="N330">
        <v>-34.69</v>
      </c>
      <c r="Q330">
        <v>102</v>
      </c>
      <c r="R330" t="s">
        <v>98</v>
      </c>
      <c r="S330">
        <v>11</v>
      </c>
    </row>
    <row r="331" spans="1:19">
      <c r="A331">
        <v>336</v>
      </c>
      <c r="B331" s="444">
        <v>43208.606944444444</v>
      </c>
      <c r="C331" t="s">
        <v>98</v>
      </c>
      <c r="D331">
        <v>0.09</v>
      </c>
      <c r="F331">
        <v>1.06155</v>
      </c>
      <c r="I331" s="444">
        <v>43229.313888888886</v>
      </c>
      <c r="J331">
        <v>1.0663100000000001</v>
      </c>
      <c r="N331">
        <v>-33.72</v>
      </c>
      <c r="Q331">
        <v>102</v>
      </c>
      <c r="R331" t="s">
        <v>98</v>
      </c>
      <c r="S331">
        <v>11</v>
      </c>
    </row>
    <row r="332" spans="1:19">
      <c r="A332">
        <v>342</v>
      </c>
      <c r="B332" s="444">
        <v>43209.315972222219</v>
      </c>
      <c r="C332" t="s">
        <v>98</v>
      </c>
      <c r="D332">
        <v>0.16</v>
      </c>
      <c r="F332">
        <v>1.06619</v>
      </c>
      <c r="I332" s="444">
        <v>43229.313888888886</v>
      </c>
      <c r="J332">
        <v>1.0663100000000001</v>
      </c>
      <c r="N332">
        <v>-8.68</v>
      </c>
      <c r="Q332">
        <v>102</v>
      </c>
      <c r="R332" t="s">
        <v>98</v>
      </c>
      <c r="S332">
        <v>11</v>
      </c>
    </row>
    <row r="333" spans="1:19">
      <c r="A333">
        <v>354</v>
      </c>
      <c r="B333" s="444">
        <v>43215.727777777778</v>
      </c>
      <c r="C333" t="s">
        <v>98</v>
      </c>
      <c r="D333">
        <v>0.3</v>
      </c>
      <c r="F333">
        <v>1.07081</v>
      </c>
      <c r="I333" s="444">
        <v>43229.313888888886</v>
      </c>
      <c r="J333">
        <v>1.0663100000000001</v>
      </c>
      <c r="N333">
        <v>80.2</v>
      </c>
      <c r="Q333">
        <v>102</v>
      </c>
      <c r="R333" t="s">
        <v>98</v>
      </c>
      <c r="S333">
        <v>11</v>
      </c>
    </row>
    <row r="334" spans="1:19">
      <c r="A334">
        <v>364</v>
      </c>
      <c r="B334" s="444">
        <v>43224.17083333333</v>
      </c>
      <c r="C334" t="s">
        <v>98</v>
      </c>
      <c r="D334">
        <v>0.56999999999999995</v>
      </c>
      <c r="F334">
        <v>1.07544</v>
      </c>
      <c r="I334" s="444">
        <v>43229.313888888886</v>
      </c>
      <c r="J334">
        <v>1.0663100000000001</v>
      </c>
      <c r="N334">
        <v>346.3</v>
      </c>
      <c r="Q334">
        <v>102</v>
      </c>
      <c r="R334" t="s">
        <v>98</v>
      </c>
      <c r="S334">
        <v>11</v>
      </c>
    </row>
    <row r="335" spans="1:19">
      <c r="A335">
        <v>330</v>
      </c>
      <c r="B335" s="444">
        <v>43206.522222222222</v>
      </c>
      <c r="C335" t="s">
        <v>97</v>
      </c>
      <c r="D335">
        <v>0.01</v>
      </c>
      <c r="F335">
        <v>1.0577099999999999</v>
      </c>
      <c r="I335" s="444">
        <v>43207.256944444445</v>
      </c>
      <c r="J335">
        <v>1.0586500000000001</v>
      </c>
      <c r="N335">
        <v>0.6</v>
      </c>
      <c r="Q335">
        <v>103</v>
      </c>
      <c r="R335" t="s">
        <v>97</v>
      </c>
      <c r="S335">
        <v>3</v>
      </c>
    </row>
    <row r="336" spans="1:19">
      <c r="A336">
        <v>331</v>
      </c>
      <c r="B336" s="444">
        <v>43206.561111111114</v>
      </c>
      <c r="C336" t="s">
        <v>97</v>
      </c>
      <c r="D336">
        <v>0.01</v>
      </c>
      <c r="F336">
        <v>1.05661</v>
      </c>
      <c r="I336" s="444">
        <v>43207.256944444445</v>
      </c>
      <c r="J336">
        <v>1.0586500000000001</v>
      </c>
      <c r="N336">
        <v>1.34</v>
      </c>
      <c r="Q336">
        <v>103</v>
      </c>
      <c r="R336" t="s">
        <v>97</v>
      </c>
      <c r="S336">
        <v>3</v>
      </c>
    </row>
    <row r="337" spans="1:19">
      <c r="A337">
        <v>332</v>
      </c>
      <c r="B337" s="444">
        <v>43206.609722222223</v>
      </c>
      <c r="C337" t="s">
        <v>97</v>
      </c>
      <c r="D337">
        <v>0.01</v>
      </c>
      <c r="F337">
        <v>1.05549</v>
      </c>
      <c r="I337" s="444">
        <v>43207.256944444445</v>
      </c>
      <c r="J337">
        <v>1.0586500000000001</v>
      </c>
      <c r="N337">
        <v>2.09</v>
      </c>
      <c r="Q337">
        <v>103</v>
      </c>
      <c r="R337" t="s">
        <v>97</v>
      </c>
      <c r="S337">
        <v>3</v>
      </c>
    </row>
    <row r="338" spans="1:19">
      <c r="A338">
        <v>333</v>
      </c>
      <c r="B338" s="444">
        <v>43207.402777777781</v>
      </c>
      <c r="C338" t="s">
        <v>97</v>
      </c>
      <c r="D338">
        <v>0.01</v>
      </c>
      <c r="F338">
        <v>1.0590200000000001</v>
      </c>
      <c r="I338" s="444">
        <v>43208.367361111108</v>
      </c>
      <c r="J338">
        <v>1.06047</v>
      </c>
      <c r="N338">
        <v>0.95</v>
      </c>
      <c r="Q338">
        <v>104</v>
      </c>
      <c r="R338" t="s">
        <v>97</v>
      </c>
      <c r="S338">
        <v>2</v>
      </c>
    </row>
    <row r="339" spans="1:19">
      <c r="A339">
        <v>334</v>
      </c>
      <c r="B339" s="444">
        <v>43207.874305555553</v>
      </c>
      <c r="C339" t="s">
        <v>97</v>
      </c>
      <c r="D339">
        <v>0.01</v>
      </c>
      <c r="F339">
        <v>1.0579099999999999</v>
      </c>
      <c r="I339" s="444">
        <v>43208.367361111108</v>
      </c>
      <c r="J339">
        <v>1.06047</v>
      </c>
      <c r="N339">
        <v>1.69</v>
      </c>
      <c r="Q339">
        <v>104</v>
      </c>
      <c r="R339" t="s">
        <v>97</v>
      </c>
      <c r="S339">
        <v>2</v>
      </c>
    </row>
    <row r="340" spans="1:19">
      <c r="A340">
        <v>335</v>
      </c>
      <c r="B340" s="444">
        <v>43208.372916666667</v>
      </c>
      <c r="C340" t="s">
        <v>97</v>
      </c>
      <c r="D340">
        <v>0.01</v>
      </c>
      <c r="F340">
        <v>1.06023</v>
      </c>
      <c r="I340" s="444">
        <v>43208.633333333331</v>
      </c>
      <c r="J340">
        <v>1.0622199999999999</v>
      </c>
      <c r="N340">
        <v>1.34</v>
      </c>
      <c r="Q340">
        <v>105</v>
      </c>
      <c r="R340" t="s">
        <v>97</v>
      </c>
      <c r="S340">
        <v>1</v>
      </c>
    </row>
    <row r="341" spans="1:19">
      <c r="A341">
        <v>337</v>
      </c>
      <c r="B341" s="444">
        <v>43208.942361111112</v>
      </c>
      <c r="C341" t="s">
        <v>97</v>
      </c>
      <c r="D341">
        <v>0.01</v>
      </c>
      <c r="F341">
        <v>1.0630599999999999</v>
      </c>
      <c r="I341" s="444">
        <v>43209.035416666666</v>
      </c>
      <c r="J341">
        <v>1.06463</v>
      </c>
      <c r="N341">
        <v>0.96</v>
      </c>
      <c r="Q341">
        <v>106</v>
      </c>
      <c r="R341" t="s">
        <v>97</v>
      </c>
      <c r="S341">
        <v>2</v>
      </c>
    </row>
    <row r="342" spans="1:19">
      <c r="A342">
        <v>338</v>
      </c>
      <c r="B342" s="444">
        <v>43208.948611111111</v>
      </c>
      <c r="C342" t="s">
        <v>97</v>
      </c>
      <c r="D342">
        <v>0.01</v>
      </c>
      <c r="F342">
        <v>1.0618799999999999</v>
      </c>
      <c r="I342" s="444">
        <v>43209.035416666666</v>
      </c>
      <c r="J342">
        <v>1.06463</v>
      </c>
      <c r="N342">
        <v>1.76</v>
      </c>
      <c r="Q342">
        <v>106</v>
      </c>
      <c r="R342" t="s">
        <v>97</v>
      </c>
      <c r="S342">
        <v>2</v>
      </c>
    </row>
    <row r="343" spans="1:19">
      <c r="A343">
        <v>339</v>
      </c>
      <c r="B343" s="444">
        <v>43209.063194444447</v>
      </c>
      <c r="C343" t="s">
        <v>97</v>
      </c>
      <c r="D343" s="489">
        <v>0.01</v>
      </c>
      <c r="F343">
        <v>1.06338</v>
      </c>
      <c r="I343" s="444">
        <v>43209.167361111111</v>
      </c>
      <c r="J343">
        <v>1.0648200000000001</v>
      </c>
      <c r="N343">
        <v>0.97</v>
      </c>
      <c r="Q343">
        <v>107</v>
      </c>
      <c r="R343" t="s">
        <v>97</v>
      </c>
      <c r="S343">
        <v>2</v>
      </c>
    </row>
    <row r="344" spans="1:19">
      <c r="A344">
        <v>340</v>
      </c>
      <c r="B344" s="444">
        <v>43209.074999999997</v>
      </c>
      <c r="C344" t="s">
        <v>97</v>
      </c>
      <c r="D344">
        <v>0.01</v>
      </c>
      <c r="F344">
        <v>1.0622499999999999</v>
      </c>
      <c r="I344" s="444">
        <v>43209.167361111111</v>
      </c>
      <c r="J344">
        <v>1.0648200000000001</v>
      </c>
      <c r="N344">
        <v>1.73</v>
      </c>
      <c r="Q344">
        <v>107</v>
      </c>
      <c r="R344" t="s">
        <v>97</v>
      </c>
      <c r="S344">
        <v>2</v>
      </c>
    </row>
    <row r="345" spans="1:19">
      <c r="A345">
        <v>341</v>
      </c>
      <c r="B345" s="444">
        <v>43209.232638888891</v>
      </c>
      <c r="C345" t="s">
        <v>97</v>
      </c>
      <c r="D345">
        <v>0.01</v>
      </c>
      <c r="F345">
        <v>1.06504</v>
      </c>
      <c r="I345" s="444">
        <v>43209.449305555558</v>
      </c>
      <c r="J345">
        <v>1.06721</v>
      </c>
      <c r="N345">
        <v>1.46</v>
      </c>
      <c r="Q345">
        <v>108</v>
      </c>
      <c r="R345" t="s">
        <v>97</v>
      </c>
      <c r="S345">
        <v>1</v>
      </c>
    </row>
    <row r="346" spans="1:19">
      <c r="A346">
        <v>343</v>
      </c>
      <c r="B346" s="444">
        <v>43209.505555555559</v>
      </c>
      <c r="C346" t="s">
        <v>97</v>
      </c>
      <c r="D346">
        <v>0.01</v>
      </c>
      <c r="F346">
        <v>1.06612</v>
      </c>
      <c r="I346" s="444">
        <v>43213.136111111111</v>
      </c>
      <c r="J346">
        <v>1.0661099999999999</v>
      </c>
      <c r="N346">
        <v>-7.0000000000000007E-2</v>
      </c>
      <c r="Q346">
        <v>109</v>
      </c>
      <c r="R346" t="s">
        <v>97</v>
      </c>
      <c r="S346">
        <v>5</v>
      </c>
    </row>
    <row r="347" spans="1:19">
      <c r="A347">
        <v>344</v>
      </c>
      <c r="B347" s="444">
        <v>43209.51666666667</v>
      </c>
      <c r="C347" t="s">
        <v>97</v>
      </c>
      <c r="D347">
        <v>0.01</v>
      </c>
      <c r="F347">
        <v>1.0649999999999999</v>
      </c>
      <c r="I347" s="444">
        <v>43213.136111111111</v>
      </c>
      <c r="J347">
        <v>1.0661099999999999</v>
      </c>
      <c r="N347">
        <v>0.69</v>
      </c>
      <c r="Q347">
        <v>109</v>
      </c>
      <c r="R347" t="s">
        <v>97</v>
      </c>
      <c r="S347">
        <v>5</v>
      </c>
    </row>
    <row r="348" spans="1:19">
      <c r="A348">
        <v>345</v>
      </c>
      <c r="B348" s="444">
        <v>43209.674305555556</v>
      </c>
      <c r="C348" t="s">
        <v>97</v>
      </c>
      <c r="D348">
        <v>0.01</v>
      </c>
      <c r="F348">
        <v>1.0639000000000001</v>
      </c>
      <c r="I348" s="444">
        <v>43213.136111111111</v>
      </c>
      <c r="J348">
        <v>1.0661099999999999</v>
      </c>
      <c r="N348">
        <v>1.43</v>
      </c>
      <c r="Q348">
        <v>109</v>
      </c>
      <c r="R348" t="s">
        <v>97</v>
      </c>
      <c r="S348">
        <v>5</v>
      </c>
    </row>
    <row r="349" spans="1:19">
      <c r="A349">
        <v>346</v>
      </c>
      <c r="B349" s="444">
        <v>43209.865972222222</v>
      </c>
      <c r="C349" t="s">
        <v>97</v>
      </c>
      <c r="D349">
        <v>0.01</v>
      </c>
      <c r="F349">
        <v>1.0627899999999999</v>
      </c>
      <c r="I349" s="444">
        <v>43213.136111111111</v>
      </c>
      <c r="J349">
        <v>1.0661099999999999</v>
      </c>
      <c r="N349">
        <v>2.1800000000000002</v>
      </c>
      <c r="Q349">
        <v>109</v>
      </c>
      <c r="R349" t="s">
        <v>97</v>
      </c>
      <c r="S349">
        <v>5</v>
      </c>
    </row>
    <row r="350" spans="1:19">
      <c r="A350">
        <v>347</v>
      </c>
      <c r="B350" s="444">
        <v>43212.87777777778</v>
      </c>
      <c r="C350" t="s">
        <v>97</v>
      </c>
      <c r="D350">
        <v>0.02</v>
      </c>
      <c r="F350">
        <v>1.0615399999999999</v>
      </c>
      <c r="I350" s="444">
        <v>43213.136111111111</v>
      </c>
      <c r="J350">
        <v>1.0661099999999999</v>
      </c>
      <c r="N350">
        <v>6.09</v>
      </c>
      <c r="Q350">
        <v>109</v>
      </c>
      <c r="R350" t="s">
        <v>97</v>
      </c>
      <c r="S350">
        <v>5</v>
      </c>
    </row>
    <row r="351" spans="1:19">
      <c r="A351">
        <v>348</v>
      </c>
      <c r="B351" s="444">
        <v>43213.15625</v>
      </c>
      <c r="C351" t="s">
        <v>97</v>
      </c>
      <c r="D351">
        <v>0.01</v>
      </c>
      <c r="F351">
        <v>1.06552</v>
      </c>
      <c r="I351" s="444">
        <v>43214.06527777778</v>
      </c>
      <c r="J351">
        <v>1.0664400000000001</v>
      </c>
      <c r="N351">
        <v>0.59</v>
      </c>
      <c r="Q351">
        <v>110</v>
      </c>
      <c r="R351" t="s">
        <v>97</v>
      </c>
      <c r="S351">
        <v>3</v>
      </c>
    </row>
    <row r="352" spans="1:19">
      <c r="A352">
        <v>349</v>
      </c>
      <c r="B352" s="444">
        <v>43213.284722222219</v>
      </c>
      <c r="C352" t="s">
        <v>97</v>
      </c>
      <c r="D352">
        <v>0.01</v>
      </c>
      <c r="F352">
        <v>1.0644</v>
      </c>
      <c r="I352" s="444">
        <v>43214.06527777778</v>
      </c>
      <c r="J352">
        <v>1.0664400000000001</v>
      </c>
      <c r="N352">
        <v>1.34</v>
      </c>
      <c r="Q352">
        <v>110</v>
      </c>
      <c r="R352" t="s">
        <v>97</v>
      </c>
      <c r="S352">
        <v>3</v>
      </c>
    </row>
    <row r="353" spans="1:19">
      <c r="A353">
        <v>350</v>
      </c>
      <c r="B353" s="444">
        <v>43213.381249999999</v>
      </c>
      <c r="C353" t="s">
        <v>97</v>
      </c>
      <c r="D353">
        <v>0.01</v>
      </c>
      <c r="F353">
        <v>1.0632600000000001</v>
      </c>
      <c r="I353" s="444">
        <v>43214.06527777778</v>
      </c>
      <c r="J353">
        <v>1.0664400000000001</v>
      </c>
      <c r="N353">
        <v>2.11</v>
      </c>
      <c r="Q353">
        <v>110</v>
      </c>
      <c r="R353" t="s">
        <v>97</v>
      </c>
      <c r="S353">
        <v>3</v>
      </c>
    </row>
    <row r="354" spans="1:19">
      <c r="A354">
        <v>351</v>
      </c>
      <c r="B354" s="444">
        <v>43214.11041666667</v>
      </c>
      <c r="C354" t="s">
        <v>97</v>
      </c>
      <c r="D354">
        <v>0.01</v>
      </c>
      <c r="F354">
        <v>1.0685</v>
      </c>
      <c r="I354" s="444">
        <v>43215.606944444444</v>
      </c>
      <c r="J354">
        <v>1.06999</v>
      </c>
      <c r="N354">
        <v>0.98</v>
      </c>
      <c r="Q354">
        <v>111</v>
      </c>
      <c r="R354" t="s">
        <v>97</v>
      </c>
      <c r="S354">
        <v>2</v>
      </c>
    </row>
    <row r="355" spans="1:19">
      <c r="A355">
        <v>352</v>
      </c>
      <c r="B355" s="444">
        <v>43214.413194444445</v>
      </c>
      <c r="C355" t="s">
        <v>97</v>
      </c>
      <c r="D355">
        <v>0.01</v>
      </c>
      <c r="F355">
        <v>1.0673900000000001</v>
      </c>
      <c r="I355" s="444">
        <v>43215.606944444444</v>
      </c>
      <c r="J355">
        <v>1.06999</v>
      </c>
      <c r="N355">
        <v>1.73</v>
      </c>
      <c r="Q355">
        <v>111</v>
      </c>
      <c r="R355" t="s">
        <v>97</v>
      </c>
      <c r="S355">
        <v>2</v>
      </c>
    </row>
    <row r="356" spans="1:19">
      <c r="A356">
        <v>353</v>
      </c>
      <c r="B356" s="444">
        <v>43215.627083333333</v>
      </c>
      <c r="C356" t="s">
        <v>97</v>
      </c>
      <c r="D356">
        <v>0.01</v>
      </c>
      <c r="F356">
        <v>1.06992</v>
      </c>
      <c r="I356" s="444">
        <v>43216.084027777775</v>
      </c>
      <c r="J356">
        <v>1.07203</v>
      </c>
      <c r="N356">
        <v>1.33</v>
      </c>
      <c r="Q356">
        <v>112</v>
      </c>
      <c r="R356" t="s">
        <v>97</v>
      </c>
      <c r="S356">
        <v>1</v>
      </c>
    </row>
    <row r="357" spans="1:19">
      <c r="A357">
        <v>355</v>
      </c>
      <c r="B357" s="444">
        <v>43216.256249999999</v>
      </c>
      <c r="C357" t="s">
        <v>97</v>
      </c>
      <c r="D357">
        <v>0.01</v>
      </c>
      <c r="F357">
        <v>1.0720499999999999</v>
      </c>
      <c r="I357" s="444">
        <v>43223.069444444445</v>
      </c>
      <c r="J357">
        <v>1.073</v>
      </c>
      <c r="N357">
        <v>0.43</v>
      </c>
      <c r="Q357">
        <v>113</v>
      </c>
      <c r="R357" t="s">
        <v>97</v>
      </c>
      <c r="S357">
        <v>4</v>
      </c>
    </row>
    <row r="358" spans="1:19">
      <c r="A358">
        <v>356</v>
      </c>
      <c r="B358" s="444">
        <v>43216.31527777778</v>
      </c>
      <c r="C358" t="s">
        <v>97</v>
      </c>
      <c r="D358">
        <v>0.01</v>
      </c>
      <c r="F358">
        <v>1.0709500000000001</v>
      </c>
      <c r="I358" s="444">
        <v>43223.069444444445</v>
      </c>
      <c r="J358">
        <v>1.073</v>
      </c>
      <c r="N358">
        <v>1.17</v>
      </c>
      <c r="Q358">
        <v>113</v>
      </c>
      <c r="R358" t="s">
        <v>97</v>
      </c>
      <c r="S358">
        <v>4</v>
      </c>
    </row>
    <row r="359" spans="1:19">
      <c r="A359">
        <v>357</v>
      </c>
      <c r="B359" s="444">
        <v>43216.507638888892</v>
      </c>
      <c r="C359" t="s">
        <v>97</v>
      </c>
      <c r="D359">
        <v>0.01</v>
      </c>
      <c r="F359">
        <v>1.0698399999999999</v>
      </c>
      <c r="I359" s="444">
        <v>43223.069444444445</v>
      </c>
      <c r="J359">
        <v>1.073</v>
      </c>
      <c r="N359">
        <v>1.91</v>
      </c>
      <c r="Q359">
        <v>113</v>
      </c>
      <c r="R359" t="s">
        <v>97</v>
      </c>
      <c r="S359">
        <v>4</v>
      </c>
    </row>
    <row r="360" spans="1:19">
      <c r="A360">
        <v>358</v>
      </c>
      <c r="B360" s="444">
        <v>43216.546527777777</v>
      </c>
      <c r="C360" t="s">
        <v>97</v>
      </c>
      <c r="D360">
        <v>0.01</v>
      </c>
      <c r="F360">
        <v>1.06874</v>
      </c>
      <c r="I360" s="444">
        <v>43223.069444444445</v>
      </c>
      <c r="J360">
        <v>1.073</v>
      </c>
      <c r="N360">
        <v>2.66</v>
      </c>
      <c r="Q360">
        <v>113</v>
      </c>
      <c r="R360" t="s">
        <v>97</v>
      </c>
      <c r="S360">
        <v>4</v>
      </c>
    </row>
    <row r="361" spans="1:19">
      <c r="A361">
        <v>359</v>
      </c>
      <c r="B361" s="444">
        <v>43223.075694444444</v>
      </c>
      <c r="C361" t="s">
        <v>97</v>
      </c>
      <c r="D361">
        <v>0.01</v>
      </c>
      <c r="F361">
        <v>1.07239</v>
      </c>
      <c r="I361" s="444">
        <v>43224.125694444447</v>
      </c>
      <c r="J361">
        <v>1.0724499999999999</v>
      </c>
      <c r="N361">
        <v>0.01</v>
      </c>
      <c r="Q361">
        <v>114</v>
      </c>
      <c r="R361" t="s">
        <v>97</v>
      </c>
      <c r="S361">
        <v>5</v>
      </c>
    </row>
    <row r="362" spans="1:19">
      <c r="A362">
        <v>360</v>
      </c>
      <c r="B362" s="444">
        <v>43223.240277777775</v>
      </c>
      <c r="C362" t="s">
        <v>97</v>
      </c>
      <c r="D362">
        <v>0.01</v>
      </c>
      <c r="F362">
        <v>1.07128</v>
      </c>
      <c r="I362" s="444">
        <v>43224.125694444447</v>
      </c>
      <c r="J362">
        <v>1.0724499999999999</v>
      </c>
      <c r="N362">
        <v>0.75</v>
      </c>
      <c r="Q362">
        <v>114</v>
      </c>
      <c r="R362" t="s">
        <v>97</v>
      </c>
      <c r="S362">
        <v>5</v>
      </c>
    </row>
    <row r="363" spans="1:19">
      <c r="A363">
        <v>361</v>
      </c>
      <c r="B363" s="444">
        <v>43223.430555555555</v>
      </c>
      <c r="C363" t="s">
        <v>97</v>
      </c>
      <c r="D363">
        <v>0.01</v>
      </c>
      <c r="F363">
        <v>1.0701799999999999</v>
      </c>
      <c r="I363" s="444">
        <v>43224.125694444447</v>
      </c>
      <c r="J363">
        <v>1.0724499999999999</v>
      </c>
      <c r="N363">
        <v>1.5</v>
      </c>
      <c r="Q363">
        <v>114</v>
      </c>
      <c r="R363" t="s">
        <v>97</v>
      </c>
      <c r="S363">
        <v>5</v>
      </c>
    </row>
    <row r="364" spans="1:19">
      <c r="A364">
        <v>362</v>
      </c>
      <c r="B364" s="444">
        <v>43223.554861111108</v>
      </c>
      <c r="C364" t="s">
        <v>97</v>
      </c>
      <c r="D364" s="488">
        <v>0.01</v>
      </c>
      <c r="F364">
        <v>1.0690599999999999</v>
      </c>
      <c r="I364" s="444">
        <v>43224.125694444447</v>
      </c>
      <c r="J364">
        <v>1.0724499999999999</v>
      </c>
      <c r="N364">
        <v>2.25</v>
      </c>
      <c r="Q364">
        <v>114</v>
      </c>
      <c r="R364" t="s">
        <v>97</v>
      </c>
      <c r="S364">
        <v>5</v>
      </c>
    </row>
    <row r="365" spans="1:19">
      <c r="A365">
        <v>363</v>
      </c>
      <c r="B365" s="444">
        <v>43223.602777777778</v>
      </c>
      <c r="C365" t="s">
        <v>97</v>
      </c>
      <c r="D365">
        <v>0.02</v>
      </c>
      <c r="F365">
        <v>1.06795</v>
      </c>
      <c r="I365" s="444">
        <v>43224.125694444447</v>
      </c>
      <c r="J365">
        <v>1.0724499999999999</v>
      </c>
      <c r="N365" s="489">
        <v>6.01</v>
      </c>
      <c r="Q365">
        <v>114</v>
      </c>
      <c r="R365" t="s">
        <v>97</v>
      </c>
      <c r="S365">
        <v>5</v>
      </c>
    </row>
    <row r="366" spans="1:19">
      <c r="A366">
        <v>365</v>
      </c>
      <c r="B366" s="444">
        <v>43224.211805555555</v>
      </c>
      <c r="C366" t="s">
        <v>97</v>
      </c>
      <c r="D366">
        <v>0.01</v>
      </c>
      <c r="F366">
        <v>1.07422</v>
      </c>
      <c r="I366" s="444">
        <v>43229.878472222219</v>
      </c>
      <c r="J366">
        <v>1.07274</v>
      </c>
      <c r="N366">
        <v>-1.0900000000000001</v>
      </c>
      <c r="Q366">
        <v>115</v>
      </c>
      <c r="R366" t="s">
        <v>97</v>
      </c>
      <c r="S366">
        <v>7</v>
      </c>
    </row>
    <row r="367" spans="1:19">
      <c r="A367">
        <v>366</v>
      </c>
      <c r="B367" s="444">
        <v>43224.259722222225</v>
      </c>
      <c r="C367" t="s">
        <v>97</v>
      </c>
      <c r="D367">
        <v>0.01</v>
      </c>
      <c r="F367">
        <v>1.07311</v>
      </c>
      <c r="I367" s="444">
        <v>43229.878472222219</v>
      </c>
      <c r="J367">
        <v>1.07274</v>
      </c>
      <c r="N367">
        <v>-0.34</v>
      </c>
      <c r="Q367">
        <v>115</v>
      </c>
      <c r="R367" t="s">
        <v>97</v>
      </c>
      <c r="S367">
        <v>7</v>
      </c>
    </row>
    <row r="368" spans="1:19">
      <c r="A368">
        <v>367</v>
      </c>
      <c r="B368" s="444">
        <v>43224.329861111109</v>
      </c>
      <c r="C368" t="s">
        <v>97</v>
      </c>
      <c r="D368">
        <v>0.01</v>
      </c>
      <c r="F368">
        <v>1.0720099999999999</v>
      </c>
      <c r="I368" s="444">
        <v>43229.878472222219</v>
      </c>
      <c r="J368">
        <v>1.07274</v>
      </c>
      <c r="N368">
        <v>0.4</v>
      </c>
      <c r="Q368">
        <v>115</v>
      </c>
      <c r="R368" t="s">
        <v>97</v>
      </c>
      <c r="S368">
        <v>7</v>
      </c>
    </row>
    <row r="369" spans="1:19">
      <c r="A369">
        <v>368</v>
      </c>
      <c r="B369" s="444">
        <v>43227.013888888891</v>
      </c>
      <c r="C369" t="s">
        <v>97</v>
      </c>
      <c r="D369">
        <v>0.01</v>
      </c>
      <c r="F369">
        <v>1.0708800000000001</v>
      </c>
      <c r="I369" s="444">
        <v>43229.878472222219</v>
      </c>
      <c r="J369">
        <v>1.07274</v>
      </c>
      <c r="N369">
        <v>1.19</v>
      </c>
      <c r="Q369">
        <v>115</v>
      </c>
      <c r="R369" t="s">
        <v>97</v>
      </c>
      <c r="S369">
        <v>7</v>
      </c>
    </row>
    <row r="370" spans="1:19">
      <c r="A370">
        <v>369</v>
      </c>
      <c r="B370" s="444">
        <v>43227.87777777778</v>
      </c>
      <c r="C370" t="s">
        <v>97</v>
      </c>
      <c r="D370">
        <v>0.02</v>
      </c>
      <c r="F370">
        <v>1.0697000000000001</v>
      </c>
      <c r="I370" s="444">
        <v>43229.878472222219</v>
      </c>
      <c r="J370">
        <v>1.07274</v>
      </c>
      <c r="N370">
        <v>3.98</v>
      </c>
      <c r="Q370">
        <v>115</v>
      </c>
      <c r="R370" t="s">
        <v>97</v>
      </c>
      <c r="S370">
        <v>7</v>
      </c>
    </row>
    <row r="371" spans="1:19">
      <c r="A371">
        <v>370</v>
      </c>
      <c r="B371" s="444">
        <v>43228.067361111112</v>
      </c>
      <c r="C371" t="s">
        <v>97</v>
      </c>
      <c r="D371">
        <v>0.03</v>
      </c>
      <c r="F371">
        <v>1.0685899999999999</v>
      </c>
      <c r="I371" s="444">
        <v>43229.878472222219</v>
      </c>
      <c r="J371">
        <v>1.07274</v>
      </c>
      <c r="N371">
        <v>8.3000000000000007</v>
      </c>
      <c r="Q371">
        <v>115</v>
      </c>
      <c r="R371" t="s">
        <v>97</v>
      </c>
      <c r="S371">
        <v>7</v>
      </c>
    </row>
    <row r="372" spans="1:19">
      <c r="A372">
        <v>371</v>
      </c>
      <c r="B372" s="444">
        <v>43229.063888888886</v>
      </c>
      <c r="C372" t="s">
        <v>97</v>
      </c>
      <c r="D372">
        <v>0.05</v>
      </c>
      <c r="F372">
        <v>1.06748</v>
      </c>
      <c r="I372" s="444">
        <v>43229.878472222219</v>
      </c>
      <c r="J372">
        <v>1.07274</v>
      </c>
      <c r="N372">
        <v>17.72</v>
      </c>
      <c r="Q372">
        <v>115</v>
      </c>
      <c r="R372" t="s">
        <v>97</v>
      </c>
      <c r="S372">
        <v>7</v>
      </c>
    </row>
    <row r="373" spans="1:19">
      <c r="A373">
        <v>372</v>
      </c>
      <c r="B373" s="444">
        <v>43229.320833333331</v>
      </c>
      <c r="C373" t="s">
        <v>98</v>
      </c>
      <c r="D373">
        <v>0.01</v>
      </c>
      <c r="F373">
        <v>1.06633</v>
      </c>
      <c r="I373" s="444">
        <v>43250.223611111112</v>
      </c>
      <c r="J373">
        <v>1.0841499999999999</v>
      </c>
      <c r="N373">
        <v>-12.55</v>
      </c>
      <c r="Q373">
        <v>116</v>
      </c>
      <c r="R373" t="s">
        <v>98</v>
      </c>
      <c r="S373">
        <v>11</v>
      </c>
    </row>
    <row r="374" spans="1:19">
      <c r="A374">
        <v>373</v>
      </c>
      <c r="B374" s="444">
        <v>43229.368055555555</v>
      </c>
      <c r="C374" t="s">
        <v>98</v>
      </c>
      <c r="D374">
        <v>0.01</v>
      </c>
      <c r="F374">
        <v>1.0674300000000001</v>
      </c>
      <c r="I374" s="444">
        <v>43250.223611111112</v>
      </c>
      <c r="J374">
        <v>1.0841499999999999</v>
      </c>
      <c r="N374">
        <v>-11.81</v>
      </c>
      <c r="Q374">
        <v>116</v>
      </c>
      <c r="R374" t="s">
        <v>98</v>
      </c>
      <c r="S374">
        <v>11</v>
      </c>
    </row>
    <row r="375" spans="1:19">
      <c r="A375">
        <v>374</v>
      </c>
      <c r="B375" s="444">
        <v>43229.87222222222</v>
      </c>
      <c r="C375" t="s">
        <v>98</v>
      </c>
      <c r="D375">
        <v>0.01</v>
      </c>
      <c r="F375">
        <v>1.06854</v>
      </c>
      <c r="I375" s="444">
        <v>43250.223611111112</v>
      </c>
      <c r="J375">
        <v>1.0841499999999999</v>
      </c>
      <c r="N375">
        <v>-11.06</v>
      </c>
      <c r="Q375">
        <v>116</v>
      </c>
      <c r="R375" t="s">
        <v>98</v>
      </c>
      <c r="S375">
        <v>11</v>
      </c>
    </row>
    <row r="376" spans="1:19">
      <c r="A376">
        <v>375</v>
      </c>
      <c r="B376" s="444">
        <v>43229.875</v>
      </c>
      <c r="C376" t="s">
        <v>98</v>
      </c>
      <c r="D376">
        <v>0.01</v>
      </c>
      <c r="F376">
        <v>1.0715600000000001</v>
      </c>
      <c r="I376" s="444">
        <v>43250.223611111112</v>
      </c>
      <c r="J376">
        <v>1.0841499999999999</v>
      </c>
      <c r="N376">
        <v>-9.0299999999999994</v>
      </c>
      <c r="Q376">
        <v>116</v>
      </c>
      <c r="R376" t="s">
        <v>98</v>
      </c>
      <c r="S376">
        <v>11</v>
      </c>
    </row>
    <row r="377" spans="1:19">
      <c r="A377">
        <v>376</v>
      </c>
      <c r="B377" s="444">
        <v>43229.87777777778</v>
      </c>
      <c r="C377" t="s">
        <v>98</v>
      </c>
      <c r="D377">
        <v>0.02</v>
      </c>
      <c r="F377">
        <v>1.0726899999999999</v>
      </c>
      <c r="I377" s="444">
        <v>43250.223611111112</v>
      </c>
      <c r="J377">
        <v>1.0841499999999999</v>
      </c>
      <c r="N377">
        <v>-16.52</v>
      </c>
      <c r="Q377">
        <v>116</v>
      </c>
      <c r="R377" t="s">
        <v>98</v>
      </c>
      <c r="S377">
        <v>11</v>
      </c>
    </row>
    <row r="378" spans="1:19">
      <c r="A378">
        <v>377</v>
      </c>
      <c r="B378" s="444">
        <v>43229.879861111112</v>
      </c>
      <c r="C378" t="s">
        <v>98</v>
      </c>
      <c r="D378">
        <v>0.03</v>
      </c>
      <c r="F378">
        <v>1.0738300000000001</v>
      </c>
      <c r="I378" s="444">
        <v>43250.223611111112</v>
      </c>
      <c r="J378">
        <v>1.0841499999999999</v>
      </c>
      <c r="N378">
        <v>-22.49</v>
      </c>
      <c r="Q378">
        <v>116</v>
      </c>
      <c r="R378" t="s">
        <v>98</v>
      </c>
      <c r="S378">
        <v>11</v>
      </c>
    </row>
    <row r="379" spans="1:19">
      <c r="A379">
        <v>379</v>
      </c>
      <c r="B379" s="444">
        <v>43229.89166666667</v>
      </c>
      <c r="C379" t="s">
        <v>98</v>
      </c>
      <c r="D379">
        <v>0.05</v>
      </c>
      <c r="F379">
        <v>1.07498</v>
      </c>
      <c r="I379" s="444">
        <v>43250.223611111112</v>
      </c>
      <c r="J379">
        <v>1.0841499999999999</v>
      </c>
      <c r="N379">
        <v>-33.590000000000003</v>
      </c>
      <c r="Q379">
        <v>116</v>
      </c>
      <c r="R379" t="s">
        <v>98</v>
      </c>
      <c r="S379">
        <v>11</v>
      </c>
    </row>
    <row r="380" spans="1:19">
      <c r="A380">
        <v>382</v>
      </c>
      <c r="B380" s="444">
        <v>43230.182638888888</v>
      </c>
      <c r="C380" t="s">
        <v>98</v>
      </c>
      <c r="D380">
        <v>0.09</v>
      </c>
      <c r="F380">
        <v>1.07961</v>
      </c>
      <c r="I380" s="444">
        <v>43250.223611111112</v>
      </c>
      <c r="J380">
        <v>1.0841499999999999</v>
      </c>
      <c r="N380">
        <v>-31.69</v>
      </c>
      <c r="Q380">
        <v>116</v>
      </c>
      <c r="R380" t="s">
        <v>98</v>
      </c>
      <c r="S380">
        <v>11</v>
      </c>
    </row>
    <row r="381" spans="1:19">
      <c r="A381">
        <v>387</v>
      </c>
      <c r="B381" s="444">
        <v>43231.593055555553</v>
      </c>
      <c r="C381" t="s">
        <v>98</v>
      </c>
      <c r="D381">
        <v>0.16</v>
      </c>
      <c r="F381">
        <v>1.08422</v>
      </c>
      <c r="I381" s="444">
        <v>43250.223611111112</v>
      </c>
      <c r="J381">
        <v>1.0841499999999999</v>
      </c>
      <c r="N381">
        <v>-6.22</v>
      </c>
      <c r="Q381">
        <v>116</v>
      </c>
      <c r="R381" t="s">
        <v>98</v>
      </c>
      <c r="S381">
        <v>11</v>
      </c>
    </row>
    <row r="382" spans="1:19">
      <c r="A382">
        <v>392</v>
      </c>
      <c r="B382" s="444">
        <v>43234.617361111108</v>
      </c>
      <c r="C382" t="s">
        <v>98</v>
      </c>
      <c r="D382">
        <v>0.3</v>
      </c>
      <c r="F382">
        <v>1.08883</v>
      </c>
      <c r="I382" s="444">
        <v>43250.223611111112</v>
      </c>
      <c r="J382">
        <v>1.0841499999999999</v>
      </c>
      <c r="N382">
        <v>82.3</v>
      </c>
      <c r="Q382">
        <v>116</v>
      </c>
      <c r="R382" t="s">
        <v>98</v>
      </c>
      <c r="S382">
        <v>11</v>
      </c>
    </row>
    <row r="383" spans="1:19">
      <c r="A383">
        <v>403</v>
      </c>
      <c r="B383" s="444">
        <v>43237.285416666666</v>
      </c>
      <c r="C383" t="s">
        <v>98</v>
      </c>
      <c r="D383">
        <v>0.56999999999999995</v>
      </c>
      <c r="F383">
        <v>1.09344</v>
      </c>
      <c r="I383" s="444">
        <v>43250.223611111112</v>
      </c>
      <c r="J383">
        <v>1.0841499999999999</v>
      </c>
      <c r="N383">
        <v>340.76</v>
      </c>
      <c r="Q383">
        <v>116</v>
      </c>
      <c r="R383" t="s">
        <v>98</v>
      </c>
      <c r="S383">
        <v>11</v>
      </c>
    </row>
    <row r="384" spans="1:19">
      <c r="A384">
        <v>378</v>
      </c>
      <c r="B384" s="444">
        <v>43229.886111111111</v>
      </c>
      <c r="C384" t="s">
        <v>97</v>
      </c>
      <c r="D384">
        <v>0.01</v>
      </c>
      <c r="F384">
        <v>1.0739000000000001</v>
      </c>
      <c r="I384" s="444">
        <v>43229.997916666667</v>
      </c>
      <c r="J384">
        <v>1.0759000000000001</v>
      </c>
      <c r="N384">
        <v>1.35</v>
      </c>
      <c r="Q384">
        <v>117</v>
      </c>
      <c r="R384" t="s">
        <v>97</v>
      </c>
      <c r="S384">
        <v>1</v>
      </c>
    </row>
    <row r="385" spans="1:19">
      <c r="A385">
        <v>380</v>
      </c>
      <c r="B385" s="444">
        <v>43230.000694444447</v>
      </c>
      <c r="C385" t="s">
        <v>97</v>
      </c>
      <c r="D385">
        <v>0.01</v>
      </c>
      <c r="F385">
        <v>1.0755300000000001</v>
      </c>
      <c r="I385" s="444">
        <v>43230.063194444447</v>
      </c>
      <c r="J385">
        <v>1.0775699999999999</v>
      </c>
      <c r="N385">
        <v>1.37</v>
      </c>
      <c r="Q385">
        <v>118</v>
      </c>
      <c r="R385" t="s">
        <v>97</v>
      </c>
      <c r="S385">
        <v>1</v>
      </c>
    </row>
    <row r="386" spans="1:19">
      <c r="A386">
        <v>381</v>
      </c>
      <c r="B386" s="444">
        <v>43230.104166666664</v>
      </c>
      <c r="C386" t="s">
        <v>97</v>
      </c>
      <c r="D386">
        <v>0.01</v>
      </c>
      <c r="F386">
        <v>1.0782700000000001</v>
      </c>
      <c r="I386" s="444">
        <v>43230.210416666669</v>
      </c>
      <c r="J386">
        <v>1.08026</v>
      </c>
      <c r="N386">
        <v>1.34</v>
      </c>
      <c r="Q386">
        <v>119</v>
      </c>
      <c r="R386" t="s">
        <v>97</v>
      </c>
      <c r="S386">
        <v>1</v>
      </c>
    </row>
    <row r="387" spans="1:19">
      <c r="A387">
        <v>383</v>
      </c>
      <c r="B387" s="444">
        <v>43230.229166666664</v>
      </c>
      <c r="C387" t="s">
        <v>97</v>
      </c>
      <c r="D387">
        <v>0.01</v>
      </c>
      <c r="F387">
        <v>1.0795999999999999</v>
      </c>
      <c r="I387" s="444">
        <v>43230.525694444441</v>
      </c>
      <c r="J387">
        <v>1.0810500000000001</v>
      </c>
      <c r="N387">
        <v>0.98</v>
      </c>
      <c r="Q387">
        <v>120</v>
      </c>
      <c r="R387" t="s">
        <v>97</v>
      </c>
      <c r="S387">
        <v>2</v>
      </c>
    </row>
    <row r="388" spans="1:19">
      <c r="A388">
        <v>384</v>
      </c>
      <c r="B388" s="444">
        <v>43230.277777777781</v>
      </c>
      <c r="C388" t="s">
        <v>97</v>
      </c>
      <c r="D388">
        <v>0.01</v>
      </c>
      <c r="F388">
        <v>1.0784899999999999</v>
      </c>
      <c r="I388" s="444">
        <v>43230.525694444441</v>
      </c>
      <c r="J388">
        <v>1.0810500000000001</v>
      </c>
      <c r="N388">
        <v>1.73</v>
      </c>
      <c r="Q388">
        <v>120</v>
      </c>
      <c r="R388" t="s">
        <v>97</v>
      </c>
      <c r="S388">
        <v>2</v>
      </c>
    </row>
    <row r="389" spans="1:19">
      <c r="A389">
        <v>385</v>
      </c>
      <c r="B389" s="444">
        <v>43230.557638888888</v>
      </c>
      <c r="C389" t="s">
        <v>97</v>
      </c>
      <c r="D389">
        <v>0.01</v>
      </c>
      <c r="F389">
        <v>1.08053</v>
      </c>
      <c r="I389" s="444">
        <v>43231.259027777778</v>
      </c>
      <c r="J389">
        <v>1.0825499999999999</v>
      </c>
      <c r="N389">
        <v>1.33</v>
      </c>
      <c r="Q389">
        <v>121</v>
      </c>
      <c r="R389" t="s">
        <v>97</v>
      </c>
      <c r="S389">
        <v>1</v>
      </c>
    </row>
    <row r="390" spans="1:19">
      <c r="A390">
        <v>386</v>
      </c>
      <c r="B390" s="444">
        <v>43231.302083333336</v>
      </c>
      <c r="C390" t="s">
        <v>97</v>
      </c>
      <c r="D390">
        <v>0.01</v>
      </c>
      <c r="F390">
        <v>1.0817699999999999</v>
      </c>
      <c r="I390" s="444">
        <v>43231.537499999999</v>
      </c>
      <c r="J390">
        <v>1.0838000000000001</v>
      </c>
      <c r="N390">
        <v>1.37</v>
      </c>
      <c r="Q390">
        <v>122</v>
      </c>
      <c r="R390" t="s">
        <v>97</v>
      </c>
      <c r="S390">
        <v>1</v>
      </c>
    </row>
    <row r="391" spans="1:19">
      <c r="A391">
        <v>388</v>
      </c>
      <c r="B391" s="444">
        <v>43231.625</v>
      </c>
      <c r="C391" t="s">
        <v>97</v>
      </c>
      <c r="D391">
        <v>0.01</v>
      </c>
      <c r="F391">
        <v>1.0834900000000001</v>
      </c>
      <c r="I391" s="444">
        <v>43234.06527777778</v>
      </c>
      <c r="J391">
        <v>1.08494</v>
      </c>
      <c r="N391">
        <v>0.95</v>
      </c>
      <c r="Q391">
        <v>123</v>
      </c>
      <c r="R391" t="s">
        <v>97</v>
      </c>
      <c r="S391">
        <v>2</v>
      </c>
    </row>
    <row r="392" spans="1:19">
      <c r="A392">
        <v>389</v>
      </c>
      <c r="B392" s="444">
        <v>43231.662499999999</v>
      </c>
      <c r="C392" t="s">
        <v>97</v>
      </c>
      <c r="D392">
        <v>0.01</v>
      </c>
      <c r="F392">
        <v>1.0823799999999999</v>
      </c>
      <c r="I392" s="444">
        <v>43234.06527777778</v>
      </c>
      <c r="J392">
        <v>1.08494</v>
      </c>
      <c r="N392">
        <v>1.7</v>
      </c>
      <c r="Q392">
        <v>123</v>
      </c>
      <c r="R392" t="s">
        <v>97</v>
      </c>
      <c r="S392">
        <v>2</v>
      </c>
    </row>
    <row r="393" spans="1:19">
      <c r="A393">
        <v>390</v>
      </c>
      <c r="B393" s="444">
        <v>43234.079861111109</v>
      </c>
      <c r="C393" t="s">
        <v>97</v>
      </c>
      <c r="D393">
        <v>0.01</v>
      </c>
      <c r="F393">
        <v>1.08449</v>
      </c>
      <c r="I393" s="444">
        <v>43234.286805555559</v>
      </c>
      <c r="J393">
        <v>1.08646</v>
      </c>
      <c r="N393">
        <v>1.32</v>
      </c>
      <c r="Q393">
        <v>124</v>
      </c>
      <c r="R393" t="s">
        <v>97</v>
      </c>
      <c r="S393">
        <v>1</v>
      </c>
    </row>
    <row r="394" spans="1:19">
      <c r="A394">
        <v>391</v>
      </c>
      <c r="B394" s="444">
        <v>43234.547222222223</v>
      </c>
      <c r="C394" t="s">
        <v>97</v>
      </c>
      <c r="D394">
        <v>0.01</v>
      </c>
      <c r="F394">
        <v>1.08718</v>
      </c>
      <c r="I394" s="444">
        <v>43234.620833333334</v>
      </c>
      <c r="J394">
        <v>1.0891900000000001</v>
      </c>
      <c r="N394">
        <v>1.35</v>
      </c>
      <c r="Q394">
        <v>125</v>
      </c>
      <c r="R394" t="s">
        <v>97</v>
      </c>
      <c r="S394">
        <v>1</v>
      </c>
    </row>
    <row r="395" spans="1:19">
      <c r="A395">
        <v>393</v>
      </c>
      <c r="B395" s="444">
        <v>43234.62777777778</v>
      </c>
      <c r="C395" t="s">
        <v>97</v>
      </c>
      <c r="D395">
        <v>0.01</v>
      </c>
      <c r="F395">
        <v>1.08873</v>
      </c>
      <c r="I395" s="444">
        <v>43235.752083333333</v>
      </c>
      <c r="J395">
        <v>1.0893699999999999</v>
      </c>
      <c r="N395">
        <v>0.4</v>
      </c>
      <c r="Q395">
        <v>126</v>
      </c>
      <c r="R395" t="s">
        <v>97</v>
      </c>
      <c r="S395">
        <v>4</v>
      </c>
    </row>
    <row r="396" spans="1:19">
      <c r="A396">
        <v>394</v>
      </c>
      <c r="B396" s="444">
        <v>43235.285416666666</v>
      </c>
      <c r="C396" t="s">
        <v>97</v>
      </c>
      <c r="D396">
        <v>0.01</v>
      </c>
      <c r="F396">
        <v>1.0876300000000001</v>
      </c>
      <c r="I396" s="444">
        <v>43235.752083333333</v>
      </c>
      <c r="J396">
        <v>1.0893699999999999</v>
      </c>
      <c r="N396">
        <v>1.17</v>
      </c>
      <c r="Q396">
        <v>126</v>
      </c>
      <c r="R396" t="s">
        <v>97</v>
      </c>
      <c r="S396">
        <v>4</v>
      </c>
    </row>
    <row r="397" spans="1:19">
      <c r="A397">
        <v>395</v>
      </c>
      <c r="B397" s="444">
        <v>43235.368750000001</v>
      </c>
      <c r="C397" t="s">
        <v>97</v>
      </c>
      <c r="D397">
        <v>0.01</v>
      </c>
      <c r="F397">
        <v>1.0865</v>
      </c>
      <c r="I397" s="444">
        <v>43235.752083333333</v>
      </c>
      <c r="J397">
        <v>1.0893699999999999</v>
      </c>
      <c r="N397">
        <v>1.93</v>
      </c>
      <c r="Q397">
        <v>126</v>
      </c>
      <c r="R397" t="s">
        <v>97</v>
      </c>
      <c r="S397">
        <v>4</v>
      </c>
    </row>
    <row r="398" spans="1:19">
      <c r="A398">
        <v>396</v>
      </c>
      <c r="B398" s="444">
        <v>43235.539583333331</v>
      </c>
      <c r="C398" t="s">
        <v>97</v>
      </c>
      <c r="D398">
        <v>0.01</v>
      </c>
      <c r="F398">
        <v>1.08538</v>
      </c>
      <c r="I398" s="444">
        <v>43235.752083333333</v>
      </c>
      <c r="J398">
        <v>1.0893699999999999</v>
      </c>
      <c r="N398">
        <v>2.68</v>
      </c>
      <c r="Q398">
        <v>126</v>
      </c>
      <c r="R398" t="s">
        <v>97</v>
      </c>
      <c r="S398">
        <v>4</v>
      </c>
    </row>
    <row r="399" spans="1:19">
      <c r="A399">
        <v>397</v>
      </c>
      <c r="B399" s="444">
        <v>43235.90625</v>
      </c>
      <c r="C399" t="s">
        <v>97</v>
      </c>
      <c r="D399">
        <v>0.01</v>
      </c>
      <c r="F399">
        <v>1.0883</v>
      </c>
      <c r="I399" s="444">
        <v>43236.750694444447</v>
      </c>
      <c r="J399">
        <v>1.0891999999999999</v>
      </c>
      <c r="N399">
        <v>0.57999999999999996</v>
      </c>
      <c r="Q399">
        <v>127</v>
      </c>
      <c r="R399" t="s">
        <v>97</v>
      </c>
      <c r="S399">
        <v>3</v>
      </c>
    </row>
    <row r="400" spans="1:19">
      <c r="A400">
        <v>398</v>
      </c>
      <c r="B400" s="444">
        <v>43236.066666666666</v>
      </c>
      <c r="C400" t="s">
        <v>97</v>
      </c>
      <c r="D400">
        <v>0.01</v>
      </c>
      <c r="F400">
        <v>1.0871900000000001</v>
      </c>
      <c r="I400" s="444">
        <v>43236.750694444447</v>
      </c>
      <c r="J400">
        <v>1.0891999999999999</v>
      </c>
      <c r="N400">
        <v>1.35</v>
      </c>
      <c r="Q400">
        <v>127</v>
      </c>
      <c r="R400" t="s">
        <v>97</v>
      </c>
      <c r="S400">
        <v>3</v>
      </c>
    </row>
    <row r="401" spans="1:19">
      <c r="A401">
        <v>399</v>
      </c>
      <c r="B401" s="444">
        <v>43236.106249999997</v>
      </c>
      <c r="C401" t="s">
        <v>97</v>
      </c>
      <c r="D401">
        <v>0.01</v>
      </c>
      <c r="F401">
        <v>1.0860700000000001</v>
      </c>
      <c r="I401" s="444">
        <v>43236.750694444447</v>
      </c>
      <c r="J401">
        <v>1.0891999999999999</v>
      </c>
      <c r="N401">
        <v>2.11</v>
      </c>
      <c r="Q401">
        <v>127</v>
      </c>
      <c r="R401" t="s">
        <v>97</v>
      </c>
      <c r="S401">
        <v>3</v>
      </c>
    </row>
    <row r="402" spans="1:19">
      <c r="A402">
        <v>400</v>
      </c>
      <c r="B402" s="444">
        <v>43236.988888888889</v>
      </c>
      <c r="C402" t="s">
        <v>97</v>
      </c>
      <c r="D402">
        <v>0.01</v>
      </c>
      <c r="F402">
        <v>1.08857</v>
      </c>
      <c r="I402" s="444">
        <v>43237.158333333333</v>
      </c>
      <c r="J402">
        <v>1.09009</v>
      </c>
      <c r="N402">
        <v>0.94</v>
      </c>
      <c r="Q402">
        <v>128</v>
      </c>
      <c r="R402" t="s">
        <v>97</v>
      </c>
      <c r="S402">
        <v>2</v>
      </c>
    </row>
    <row r="403" spans="1:19">
      <c r="A403">
        <v>401</v>
      </c>
      <c r="B403" s="444">
        <v>43237.088194444441</v>
      </c>
      <c r="C403" t="s">
        <v>97</v>
      </c>
      <c r="D403">
        <v>0.01</v>
      </c>
      <c r="F403">
        <v>1.08744</v>
      </c>
      <c r="I403" s="444">
        <v>43237.158333333333</v>
      </c>
      <c r="J403">
        <v>1.09009</v>
      </c>
      <c r="N403">
        <v>1.79</v>
      </c>
      <c r="Q403">
        <v>128</v>
      </c>
      <c r="R403" t="s">
        <v>97</v>
      </c>
      <c r="S403">
        <v>2</v>
      </c>
    </row>
    <row r="404" spans="1:19">
      <c r="A404">
        <v>402</v>
      </c>
      <c r="B404" s="444">
        <v>43237.17291666667</v>
      </c>
      <c r="C404" t="s">
        <v>97</v>
      </c>
      <c r="D404">
        <v>0.01</v>
      </c>
      <c r="F404">
        <v>1.0899000000000001</v>
      </c>
      <c r="I404" s="444">
        <v>43237.256944444445</v>
      </c>
      <c r="J404">
        <v>1.0919099999999999</v>
      </c>
      <c r="N404">
        <v>1.36</v>
      </c>
      <c r="Q404">
        <v>129</v>
      </c>
      <c r="R404" t="s">
        <v>97</v>
      </c>
      <c r="S404">
        <v>1</v>
      </c>
    </row>
    <row r="405" spans="1:19">
      <c r="A405">
        <v>404</v>
      </c>
      <c r="B405" s="444">
        <v>43237.352083333331</v>
      </c>
      <c r="C405" t="s">
        <v>97</v>
      </c>
      <c r="D405">
        <v>0.01</v>
      </c>
      <c r="F405">
        <v>1.09304</v>
      </c>
      <c r="I405" s="444">
        <v>43241.144444444442</v>
      </c>
      <c r="J405">
        <v>1.0915900000000001</v>
      </c>
      <c r="N405">
        <v>-1.04</v>
      </c>
      <c r="Q405">
        <v>130</v>
      </c>
      <c r="R405" t="s">
        <v>97</v>
      </c>
      <c r="S405">
        <v>7</v>
      </c>
    </row>
    <row r="406" spans="1:19">
      <c r="A406">
        <v>405</v>
      </c>
      <c r="B406" s="444">
        <v>43237.4375</v>
      </c>
      <c r="C406" t="s">
        <v>97</v>
      </c>
      <c r="D406">
        <v>0.01</v>
      </c>
      <c r="F406">
        <v>1.09192</v>
      </c>
      <c r="I406" s="444">
        <v>43241.144444444442</v>
      </c>
      <c r="J406">
        <v>1.0915900000000001</v>
      </c>
      <c r="N406">
        <v>-0.28000000000000003</v>
      </c>
      <c r="Q406">
        <v>130</v>
      </c>
      <c r="R406" t="s">
        <v>97</v>
      </c>
      <c r="S406">
        <v>7</v>
      </c>
    </row>
    <row r="407" spans="1:19">
      <c r="A407">
        <v>406</v>
      </c>
      <c r="B407" s="444">
        <v>43237.533333333333</v>
      </c>
      <c r="C407" t="s">
        <v>97</v>
      </c>
      <c r="D407">
        <v>0.01</v>
      </c>
      <c r="F407">
        <v>1.0908100000000001</v>
      </c>
      <c r="I407" s="444">
        <v>43241.144444444442</v>
      </c>
      <c r="J407">
        <v>1.0915900000000001</v>
      </c>
      <c r="N407">
        <v>0.47</v>
      </c>
      <c r="Q407">
        <v>130</v>
      </c>
      <c r="R407" t="s">
        <v>97</v>
      </c>
      <c r="S407">
        <v>7</v>
      </c>
    </row>
    <row r="408" spans="1:19">
      <c r="A408">
        <v>407</v>
      </c>
      <c r="B408" s="444">
        <v>43238.004861111112</v>
      </c>
      <c r="C408" t="s">
        <v>97</v>
      </c>
      <c r="D408">
        <v>0.01</v>
      </c>
      <c r="F408">
        <v>1.08969</v>
      </c>
      <c r="I408" s="444">
        <v>43241.144444444442</v>
      </c>
      <c r="J408">
        <v>1.0915900000000001</v>
      </c>
      <c r="N408">
        <v>1.25</v>
      </c>
      <c r="Q408">
        <v>130</v>
      </c>
      <c r="R408" t="s">
        <v>97</v>
      </c>
      <c r="S408">
        <v>7</v>
      </c>
    </row>
    <row r="409" spans="1:19">
      <c r="A409">
        <v>408</v>
      </c>
      <c r="B409" s="444">
        <v>43238.309027777781</v>
      </c>
      <c r="C409" t="s">
        <v>97</v>
      </c>
      <c r="D409">
        <v>0.02</v>
      </c>
      <c r="F409">
        <v>1.0885800000000001</v>
      </c>
      <c r="I409" s="444">
        <v>43241.144444444442</v>
      </c>
      <c r="J409">
        <v>1.0915900000000001</v>
      </c>
      <c r="N409">
        <v>4</v>
      </c>
      <c r="Q409">
        <v>130</v>
      </c>
      <c r="R409" t="s">
        <v>97</v>
      </c>
      <c r="S409">
        <v>7</v>
      </c>
    </row>
    <row r="410" spans="1:19">
      <c r="A410">
        <v>409</v>
      </c>
      <c r="B410" s="444">
        <v>43238.327777777777</v>
      </c>
      <c r="C410" t="s">
        <v>97</v>
      </c>
      <c r="D410">
        <v>0.03</v>
      </c>
      <c r="F410">
        <v>1.0874699999999999</v>
      </c>
      <c r="I410" s="444">
        <v>43241.144444444442</v>
      </c>
      <c r="J410">
        <v>1.0915900000000001</v>
      </c>
      <c r="N410">
        <v>8.24</v>
      </c>
      <c r="Q410">
        <v>130</v>
      </c>
      <c r="R410" t="s">
        <v>97</v>
      </c>
      <c r="S410">
        <v>7</v>
      </c>
    </row>
    <row r="411" spans="1:19">
      <c r="A411">
        <v>410</v>
      </c>
      <c r="B411" s="444">
        <v>43238.470138888886</v>
      </c>
      <c r="C411" t="s">
        <v>97</v>
      </c>
      <c r="D411">
        <v>0.05</v>
      </c>
      <c r="F411">
        <v>1.0863400000000001</v>
      </c>
      <c r="I411" s="444">
        <v>43241.144444444442</v>
      </c>
      <c r="J411">
        <v>1.0915900000000001</v>
      </c>
      <c r="N411">
        <v>17.54</v>
      </c>
      <c r="Q411">
        <v>130</v>
      </c>
      <c r="R411" t="s">
        <v>97</v>
      </c>
      <c r="S411">
        <v>7</v>
      </c>
    </row>
    <row r="412" spans="1:19">
      <c r="A412">
        <v>411</v>
      </c>
      <c r="B412" s="444">
        <v>43241.156944444447</v>
      </c>
      <c r="C412" t="s">
        <v>97</v>
      </c>
      <c r="D412">
        <v>0.01</v>
      </c>
      <c r="F412">
        <v>1.09076</v>
      </c>
      <c r="I412" s="444">
        <v>43241.626388888886</v>
      </c>
      <c r="J412">
        <v>1.0922099999999999</v>
      </c>
      <c r="N412">
        <v>0.98</v>
      </c>
      <c r="Q412">
        <v>131</v>
      </c>
      <c r="R412" t="s">
        <v>97</v>
      </c>
      <c r="S412">
        <v>2</v>
      </c>
    </row>
    <row r="413" spans="1:19">
      <c r="A413">
        <v>412</v>
      </c>
      <c r="B413" s="444">
        <v>43241.286111111112</v>
      </c>
      <c r="C413" t="s">
        <v>97</v>
      </c>
      <c r="D413">
        <v>0.01</v>
      </c>
      <c r="F413">
        <v>1.0896600000000001</v>
      </c>
      <c r="I413" s="444">
        <v>43241.626388888886</v>
      </c>
      <c r="J413">
        <v>1.0922099999999999</v>
      </c>
      <c r="N413">
        <v>1.72</v>
      </c>
      <c r="Q413">
        <v>131</v>
      </c>
      <c r="R413" t="s">
        <v>97</v>
      </c>
      <c r="S413">
        <v>2</v>
      </c>
    </row>
    <row r="414" spans="1:19">
      <c r="A414">
        <v>413</v>
      </c>
      <c r="B414" s="444">
        <v>43241.876388888886</v>
      </c>
      <c r="C414" t="s">
        <v>97</v>
      </c>
      <c r="D414">
        <v>0.01</v>
      </c>
      <c r="F414">
        <v>1.0908100000000001</v>
      </c>
      <c r="I414" s="444">
        <v>43242.395138888889</v>
      </c>
      <c r="J414">
        <v>1.09229</v>
      </c>
      <c r="N414">
        <v>0.97</v>
      </c>
      <c r="Q414">
        <v>132</v>
      </c>
      <c r="R414" t="s">
        <v>97</v>
      </c>
      <c r="S414">
        <v>2</v>
      </c>
    </row>
    <row r="415" spans="1:19">
      <c r="A415">
        <v>414</v>
      </c>
      <c r="B415" s="444">
        <v>43242.304861111108</v>
      </c>
      <c r="C415" t="s">
        <v>97</v>
      </c>
      <c r="D415">
        <v>0.01</v>
      </c>
      <c r="F415">
        <v>1.0896999999999999</v>
      </c>
      <c r="I415" s="444">
        <v>43242.395138888889</v>
      </c>
      <c r="J415">
        <v>1.09229</v>
      </c>
      <c r="N415">
        <v>1.74</v>
      </c>
      <c r="Q415">
        <v>132</v>
      </c>
      <c r="R415" t="s">
        <v>97</v>
      </c>
      <c r="S415">
        <v>2</v>
      </c>
    </row>
    <row r="416" spans="1:19">
      <c r="A416">
        <v>415</v>
      </c>
      <c r="B416" s="444">
        <v>43242.531944444447</v>
      </c>
      <c r="C416" t="s">
        <v>97</v>
      </c>
      <c r="D416">
        <v>0.01</v>
      </c>
      <c r="F416">
        <v>1.09345</v>
      </c>
      <c r="I416" s="444">
        <v>43245.361805555556</v>
      </c>
      <c r="J416">
        <v>1.0945400000000001</v>
      </c>
      <c r="N416">
        <v>0.59</v>
      </c>
      <c r="Q416">
        <v>133</v>
      </c>
      <c r="R416" t="s">
        <v>97</v>
      </c>
      <c r="S416">
        <v>3</v>
      </c>
    </row>
    <row r="417" spans="1:19">
      <c r="A417">
        <v>416</v>
      </c>
      <c r="B417" s="444">
        <v>43242.868750000001</v>
      </c>
      <c r="C417" t="s">
        <v>97</v>
      </c>
      <c r="D417">
        <v>0.01</v>
      </c>
      <c r="F417">
        <v>1.09233</v>
      </c>
      <c r="I417" s="444">
        <v>43245.361805555556</v>
      </c>
      <c r="J417">
        <v>1.0945400000000001</v>
      </c>
      <c r="N417">
        <v>1.34</v>
      </c>
      <c r="Q417">
        <v>133</v>
      </c>
      <c r="R417" t="s">
        <v>97</v>
      </c>
      <c r="S417">
        <v>3</v>
      </c>
    </row>
    <row r="418" spans="1:19">
      <c r="A418">
        <v>417</v>
      </c>
      <c r="B418" s="444">
        <v>43243.006249999999</v>
      </c>
      <c r="C418" t="s">
        <v>97</v>
      </c>
      <c r="D418">
        <v>0.01</v>
      </c>
      <c r="F418">
        <v>1.0912200000000001</v>
      </c>
      <c r="I418" s="444">
        <v>43245.361805555556</v>
      </c>
      <c r="J418">
        <v>1.0945400000000001</v>
      </c>
      <c r="N418">
        <v>2.12</v>
      </c>
      <c r="Q418">
        <v>133</v>
      </c>
      <c r="R418" t="s">
        <v>97</v>
      </c>
      <c r="S418">
        <v>3</v>
      </c>
    </row>
    <row r="419" spans="1:19">
      <c r="A419">
        <v>418</v>
      </c>
      <c r="B419" s="444">
        <v>43245.37222222222</v>
      </c>
      <c r="C419" t="s">
        <v>97</v>
      </c>
      <c r="D419">
        <v>0.01</v>
      </c>
      <c r="F419">
        <v>1.09396</v>
      </c>
      <c r="I419" s="444">
        <v>43245.45</v>
      </c>
      <c r="J419">
        <v>1.09592</v>
      </c>
      <c r="N419">
        <v>1.32</v>
      </c>
      <c r="Q419">
        <v>134</v>
      </c>
      <c r="R419" t="s">
        <v>97</v>
      </c>
      <c r="S419">
        <v>1</v>
      </c>
    </row>
    <row r="420" spans="1:19">
      <c r="A420">
        <v>419</v>
      </c>
      <c r="B420" s="444">
        <v>43245.453472222223</v>
      </c>
      <c r="C420" t="s">
        <v>97</v>
      </c>
      <c r="D420">
        <v>0.01</v>
      </c>
      <c r="F420">
        <v>1.0954299999999999</v>
      </c>
      <c r="I420" s="444">
        <v>43255.268055555556</v>
      </c>
      <c r="J420">
        <v>1.08822</v>
      </c>
      <c r="N420">
        <v>-5.0999999999999996</v>
      </c>
      <c r="Q420">
        <v>135</v>
      </c>
      <c r="R420" t="s">
        <v>97</v>
      </c>
      <c r="S420">
        <v>9</v>
      </c>
    </row>
    <row r="421" spans="1:19">
      <c r="A421">
        <v>420</v>
      </c>
      <c r="B421" s="444">
        <v>43245.518055555556</v>
      </c>
      <c r="C421" t="s">
        <v>97</v>
      </c>
      <c r="D421">
        <v>0.01</v>
      </c>
      <c r="F421">
        <v>1.09432</v>
      </c>
      <c r="I421" s="444">
        <v>43255.268055555556</v>
      </c>
      <c r="J421">
        <v>1.08822</v>
      </c>
      <c r="N421">
        <v>-4.3499999999999996</v>
      </c>
      <c r="Q421">
        <v>135</v>
      </c>
      <c r="R421" t="s">
        <v>97</v>
      </c>
      <c r="S421">
        <v>9</v>
      </c>
    </row>
    <row r="422" spans="1:19">
      <c r="A422">
        <v>421</v>
      </c>
      <c r="B422" s="444">
        <v>43245.563888888886</v>
      </c>
      <c r="C422" t="s">
        <v>97</v>
      </c>
      <c r="D422">
        <v>0.01</v>
      </c>
      <c r="F422">
        <v>1.09321</v>
      </c>
      <c r="I422" s="444">
        <v>43255.268055555556</v>
      </c>
      <c r="J422">
        <v>1.08822</v>
      </c>
      <c r="N422">
        <v>-3.6</v>
      </c>
      <c r="Q422">
        <v>135</v>
      </c>
      <c r="R422" t="s">
        <v>97</v>
      </c>
      <c r="S422">
        <v>9</v>
      </c>
    </row>
    <row r="423" spans="1:19">
      <c r="A423">
        <v>422</v>
      </c>
      <c r="B423" s="444">
        <v>43245.595138888886</v>
      </c>
      <c r="C423" t="s">
        <v>97</v>
      </c>
      <c r="D423">
        <v>0.01</v>
      </c>
      <c r="F423">
        <v>1.0921099999999999</v>
      </c>
      <c r="I423" s="444">
        <v>43255.268055555556</v>
      </c>
      <c r="J423">
        <v>1.08822</v>
      </c>
      <c r="N423">
        <v>-2.86</v>
      </c>
      <c r="Q423">
        <v>135</v>
      </c>
      <c r="R423" t="s">
        <v>97</v>
      </c>
      <c r="S423">
        <v>9</v>
      </c>
    </row>
    <row r="424" spans="1:19">
      <c r="A424">
        <v>423</v>
      </c>
      <c r="B424" s="444">
        <v>43245.864583333336</v>
      </c>
      <c r="C424" t="s">
        <v>97</v>
      </c>
      <c r="D424">
        <v>0.02</v>
      </c>
      <c r="F424">
        <v>1.09101</v>
      </c>
      <c r="I424" s="444">
        <v>43255.268055555556</v>
      </c>
      <c r="J424">
        <v>1.08822</v>
      </c>
      <c r="N424">
        <v>-4.2300000000000004</v>
      </c>
      <c r="Q424">
        <v>135</v>
      </c>
      <c r="R424" t="s">
        <v>97</v>
      </c>
      <c r="S424">
        <v>9</v>
      </c>
    </row>
    <row r="425" spans="1:19">
      <c r="A425">
        <v>424</v>
      </c>
      <c r="B425" s="444">
        <v>43248.06527777778</v>
      </c>
      <c r="C425" t="s">
        <v>97</v>
      </c>
      <c r="D425">
        <v>0.03</v>
      </c>
      <c r="F425">
        <v>1.0899000000000001</v>
      </c>
      <c r="I425" s="444">
        <v>43255.268055555556</v>
      </c>
      <c r="J425">
        <v>1.08822</v>
      </c>
      <c r="N425">
        <v>-4.01</v>
      </c>
      <c r="Q425">
        <v>135</v>
      </c>
      <c r="R425" t="s">
        <v>97</v>
      </c>
      <c r="S425">
        <v>9</v>
      </c>
    </row>
    <row r="426" spans="1:19">
      <c r="A426">
        <v>425</v>
      </c>
      <c r="B426" s="444">
        <v>43248.250694444447</v>
      </c>
      <c r="C426" t="s">
        <v>97</v>
      </c>
      <c r="D426">
        <v>0.05</v>
      </c>
      <c r="F426">
        <v>1.08876</v>
      </c>
      <c r="I426" s="444">
        <v>43255.268055555556</v>
      </c>
      <c r="J426">
        <v>1.08822</v>
      </c>
      <c r="N426">
        <v>-2.85</v>
      </c>
      <c r="Q426">
        <v>135</v>
      </c>
      <c r="R426" t="s">
        <v>97</v>
      </c>
      <c r="S426">
        <v>9</v>
      </c>
    </row>
    <row r="427" spans="1:19">
      <c r="A427">
        <v>426</v>
      </c>
      <c r="B427" s="444">
        <v>43250.223611111112</v>
      </c>
      <c r="C427" t="s">
        <v>97</v>
      </c>
      <c r="D427">
        <v>0.09</v>
      </c>
      <c r="F427">
        <v>1.0841400000000001</v>
      </c>
      <c r="I427" s="444">
        <v>43255.268055555556</v>
      </c>
      <c r="J427">
        <v>1.08822</v>
      </c>
      <c r="N427">
        <v>23.41</v>
      </c>
      <c r="Q427">
        <v>135</v>
      </c>
      <c r="R427" t="s">
        <v>97</v>
      </c>
      <c r="S427">
        <v>9</v>
      </c>
    </row>
    <row r="428" spans="1:19">
      <c r="A428">
        <v>439</v>
      </c>
      <c r="B428" s="444">
        <v>43251.617361111108</v>
      </c>
      <c r="C428" t="s">
        <v>97</v>
      </c>
      <c r="D428">
        <v>0.16</v>
      </c>
      <c r="F428">
        <v>1.07952</v>
      </c>
      <c r="I428" s="444">
        <v>43255.268055555556</v>
      </c>
      <c r="J428">
        <v>1.08822</v>
      </c>
      <c r="N428">
        <v>92.84</v>
      </c>
      <c r="Q428">
        <v>135</v>
      </c>
      <c r="R428" t="s">
        <v>97</v>
      </c>
      <c r="S428">
        <v>9</v>
      </c>
    </row>
    <row r="429" spans="1:19">
      <c r="A429">
        <v>427</v>
      </c>
      <c r="B429" s="444">
        <v>43250.240972222222</v>
      </c>
      <c r="C429" t="s">
        <v>98</v>
      </c>
      <c r="D429">
        <v>0.01</v>
      </c>
      <c r="F429">
        <v>1.0839799999999999</v>
      </c>
      <c r="I429" s="444">
        <v>43250.458333333336</v>
      </c>
      <c r="J429">
        <v>1.0831</v>
      </c>
      <c r="N429">
        <v>0.59</v>
      </c>
      <c r="Q429">
        <v>136</v>
      </c>
      <c r="R429" t="s">
        <v>98</v>
      </c>
      <c r="S429">
        <v>3</v>
      </c>
    </row>
    <row r="430" spans="1:19">
      <c r="A430">
        <v>428</v>
      </c>
      <c r="B430" s="444">
        <v>43250.258333333331</v>
      </c>
      <c r="C430" t="s">
        <v>98</v>
      </c>
      <c r="D430">
        <v>0.01</v>
      </c>
      <c r="F430">
        <v>1.0851</v>
      </c>
      <c r="I430" s="444">
        <v>43250.458333333336</v>
      </c>
      <c r="J430">
        <v>1.0831</v>
      </c>
      <c r="N430">
        <v>1.35</v>
      </c>
      <c r="Q430">
        <v>136</v>
      </c>
      <c r="R430" t="s">
        <v>98</v>
      </c>
      <c r="S430">
        <v>3</v>
      </c>
    </row>
    <row r="431" spans="1:19">
      <c r="A431">
        <v>429</v>
      </c>
      <c r="B431" s="444">
        <v>43250.327777777777</v>
      </c>
      <c r="C431" t="s">
        <v>98</v>
      </c>
      <c r="D431">
        <v>0.01</v>
      </c>
      <c r="F431">
        <v>1.08622</v>
      </c>
      <c r="I431" s="444">
        <v>43250.458333333336</v>
      </c>
      <c r="J431">
        <v>1.0831</v>
      </c>
      <c r="N431">
        <v>2.1</v>
      </c>
      <c r="Q431">
        <v>136</v>
      </c>
      <c r="R431" t="s">
        <v>98</v>
      </c>
      <c r="S431">
        <v>3</v>
      </c>
    </row>
    <row r="432" spans="1:19">
      <c r="A432">
        <v>430</v>
      </c>
      <c r="B432" s="444">
        <v>43250.465277777781</v>
      </c>
      <c r="C432" t="s">
        <v>98</v>
      </c>
      <c r="D432">
        <v>0.01</v>
      </c>
      <c r="F432">
        <v>1.0825800000000001</v>
      </c>
      <c r="I432" s="444">
        <v>43250.5625</v>
      </c>
      <c r="J432">
        <v>1.0805499999999999</v>
      </c>
      <c r="N432">
        <v>1.37</v>
      </c>
      <c r="Q432">
        <v>137</v>
      </c>
      <c r="R432" t="s">
        <v>98</v>
      </c>
      <c r="S432">
        <v>1</v>
      </c>
    </row>
    <row r="433" spans="1:19">
      <c r="A433">
        <v>431</v>
      </c>
      <c r="B433" s="444">
        <v>43250.571527777778</v>
      </c>
      <c r="C433" t="s">
        <v>98</v>
      </c>
      <c r="D433">
        <v>0.01</v>
      </c>
      <c r="F433">
        <v>1.0809299999999999</v>
      </c>
      <c r="I433" s="444">
        <v>43251.445138888892</v>
      </c>
      <c r="J433">
        <v>1.0808800000000001</v>
      </c>
      <c r="N433">
        <v>-0.04</v>
      </c>
      <c r="Q433">
        <v>138</v>
      </c>
      <c r="R433" t="s">
        <v>98</v>
      </c>
      <c r="S433">
        <v>5</v>
      </c>
    </row>
    <row r="434" spans="1:19">
      <c r="A434">
        <v>432</v>
      </c>
      <c r="B434" s="444">
        <v>43250.604166666664</v>
      </c>
      <c r="C434" t="s">
        <v>98</v>
      </c>
      <c r="D434">
        <v>0.01</v>
      </c>
      <c r="F434">
        <v>1.08203</v>
      </c>
      <c r="I434" s="444">
        <v>43251.445138888892</v>
      </c>
      <c r="J434">
        <v>1.0808800000000001</v>
      </c>
      <c r="N434">
        <v>0.7</v>
      </c>
      <c r="Q434">
        <v>138</v>
      </c>
      <c r="R434" t="s">
        <v>98</v>
      </c>
      <c r="S434">
        <v>5</v>
      </c>
    </row>
    <row r="435" spans="1:19">
      <c r="A435">
        <v>433</v>
      </c>
      <c r="B435" s="444">
        <v>43250.651388888888</v>
      </c>
      <c r="C435" t="s">
        <v>98</v>
      </c>
      <c r="D435">
        <v>0.01</v>
      </c>
      <c r="F435">
        <v>1.08314</v>
      </c>
      <c r="I435" s="444">
        <v>43251.445138888892</v>
      </c>
      <c r="J435">
        <v>1.0808800000000001</v>
      </c>
      <c r="N435">
        <v>1.44</v>
      </c>
      <c r="Q435">
        <v>138</v>
      </c>
      <c r="R435" t="s">
        <v>98</v>
      </c>
      <c r="S435">
        <v>5</v>
      </c>
    </row>
    <row r="436" spans="1:19">
      <c r="A436">
        <v>434</v>
      </c>
      <c r="B436" s="444">
        <v>43250.859722222223</v>
      </c>
      <c r="C436" t="s">
        <v>98</v>
      </c>
      <c r="D436">
        <v>0.01</v>
      </c>
      <c r="F436">
        <v>1.0842700000000001</v>
      </c>
      <c r="I436" s="444">
        <v>43251.445138888892</v>
      </c>
      <c r="J436">
        <v>1.0808800000000001</v>
      </c>
      <c r="N436">
        <v>2.21</v>
      </c>
      <c r="Q436">
        <v>138</v>
      </c>
      <c r="R436" t="s">
        <v>98</v>
      </c>
      <c r="S436">
        <v>5</v>
      </c>
    </row>
    <row r="437" spans="1:19">
      <c r="A437">
        <v>435</v>
      </c>
      <c r="B437" s="444">
        <v>43251.042361111111</v>
      </c>
      <c r="C437" t="s">
        <v>98</v>
      </c>
      <c r="D437">
        <v>0.02</v>
      </c>
      <c r="F437">
        <v>1.08548</v>
      </c>
      <c r="I437" s="444">
        <v>43251.445138888892</v>
      </c>
      <c r="J437">
        <v>1.0808800000000001</v>
      </c>
      <c r="N437">
        <v>6.2</v>
      </c>
      <c r="Q437">
        <v>138</v>
      </c>
      <c r="R437" t="s">
        <v>98</v>
      </c>
      <c r="S437">
        <v>5</v>
      </c>
    </row>
    <row r="438" spans="1:19">
      <c r="A438">
        <v>436</v>
      </c>
      <c r="B438" s="444">
        <v>43251.451388888891</v>
      </c>
      <c r="C438" t="s">
        <v>98</v>
      </c>
      <c r="D438">
        <v>0.01</v>
      </c>
      <c r="F438">
        <v>1.08128</v>
      </c>
      <c r="I438" s="444">
        <v>43251.57708333333</v>
      </c>
      <c r="J438">
        <v>1.07986</v>
      </c>
      <c r="N438">
        <v>0.96</v>
      </c>
      <c r="Q438">
        <v>139</v>
      </c>
      <c r="R438" t="s">
        <v>98</v>
      </c>
      <c r="S438">
        <v>2</v>
      </c>
    </row>
    <row r="439" spans="1:19">
      <c r="A439">
        <v>437</v>
      </c>
      <c r="B439" s="444">
        <v>43251.523611111108</v>
      </c>
      <c r="C439" t="s">
        <v>98</v>
      </c>
      <c r="D439">
        <v>0.01</v>
      </c>
      <c r="F439">
        <v>1.0824100000000001</v>
      </c>
      <c r="I439" s="444">
        <v>43251.57708333333</v>
      </c>
      <c r="J439">
        <v>1.07986</v>
      </c>
      <c r="N439">
        <v>1.72</v>
      </c>
      <c r="Q439">
        <v>139</v>
      </c>
      <c r="R439" t="s">
        <v>98</v>
      </c>
      <c r="S439">
        <v>2</v>
      </c>
    </row>
    <row r="440" spans="1:19">
      <c r="A440">
        <v>438</v>
      </c>
      <c r="B440" s="444">
        <v>43251.580555555556</v>
      </c>
      <c r="C440" t="s">
        <v>98</v>
      </c>
      <c r="D440">
        <v>0.01</v>
      </c>
      <c r="F440">
        <v>1.0807599999999999</v>
      </c>
      <c r="I440" s="444">
        <v>43251.622916666667</v>
      </c>
      <c r="J440">
        <v>1.0786800000000001</v>
      </c>
      <c r="N440">
        <v>1.4</v>
      </c>
      <c r="Q440">
        <v>140</v>
      </c>
      <c r="R440" t="s">
        <v>98</v>
      </c>
      <c r="S440">
        <v>1</v>
      </c>
    </row>
    <row r="441" spans="1:19">
      <c r="A441">
        <v>440</v>
      </c>
      <c r="B441" s="444">
        <v>43251.628472222219</v>
      </c>
      <c r="C441" t="s">
        <v>98</v>
      </c>
      <c r="D441">
        <v>0.01</v>
      </c>
      <c r="F441">
        <v>1.0791299999999999</v>
      </c>
      <c r="I441" s="444">
        <v>43252.01458333333</v>
      </c>
      <c r="J441">
        <v>1.0782400000000001</v>
      </c>
      <c r="N441">
        <v>0.56999999999999995</v>
      </c>
      <c r="Q441">
        <v>141</v>
      </c>
      <c r="R441" t="s">
        <v>98</v>
      </c>
      <c r="S441">
        <v>3</v>
      </c>
    </row>
    <row r="442" spans="1:19">
      <c r="A442">
        <v>441</v>
      </c>
      <c r="B442" s="444">
        <v>43251.634027777778</v>
      </c>
      <c r="C442" t="s">
        <v>98</v>
      </c>
      <c r="D442">
        <v>0.01</v>
      </c>
      <c r="F442">
        <v>1.0802400000000001</v>
      </c>
      <c r="I442" s="444">
        <v>43252.01458333333</v>
      </c>
      <c r="J442">
        <v>1.0782400000000001</v>
      </c>
      <c r="N442">
        <v>1.32</v>
      </c>
      <c r="Q442">
        <v>141</v>
      </c>
      <c r="R442" t="s">
        <v>98</v>
      </c>
      <c r="S442">
        <v>3</v>
      </c>
    </row>
    <row r="443" spans="1:19">
      <c r="A443">
        <v>442</v>
      </c>
      <c r="B443" s="444">
        <v>43251.913888888892</v>
      </c>
      <c r="C443" t="s">
        <v>98</v>
      </c>
      <c r="D443">
        <v>0.01</v>
      </c>
      <c r="F443">
        <v>1.08135</v>
      </c>
      <c r="I443" s="444">
        <v>43252.01458333333</v>
      </c>
      <c r="J443">
        <v>1.0782400000000001</v>
      </c>
      <c r="N443">
        <v>2.0699999999999998</v>
      </c>
      <c r="Q443">
        <v>141</v>
      </c>
      <c r="R443" t="s">
        <v>98</v>
      </c>
      <c r="S443">
        <v>3</v>
      </c>
    </row>
    <row r="444" spans="1:19">
      <c r="A444">
        <v>443</v>
      </c>
      <c r="B444" s="444">
        <v>43252.052777777775</v>
      </c>
      <c r="C444" t="s">
        <v>98</v>
      </c>
      <c r="D444">
        <v>0.01</v>
      </c>
      <c r="F444">
        <v>1.0786100000000001</v>
      </c>
      <c r="I444" s="444">
        <v>43259.252083333333</v>
      </c>
      <c r="J444">
        <v>1.08219</v>
      </c>
      <c r="N444">
        <v>-2.59</v>
      </c>
      <c r="Q444">
        <v>142</v>
      </c>
      <c r="R444" t="s">
        <v>98</v>
      </c>
      <c r="S444">
        <v>8</v>
      </c>
    </row>
    <row r="445" spans="1:19">
      <c r="A445">
        <v>444</v>
      </c>
      <c r="B445" s="444">
        <v>43252.31527777778</v>
      </c>
      <c r="C445" t="s">
        <v>98</v>
      </c>
      <c r="D445">
        <v>0.01</v>
      </c>
      <c r="F445">
        <v>1.07972</v>
      </c>
      <c r="I445" s="444">
        <v>43259.252083333333</v>
      </c>
      <c r="J445">
        <v>1.08219</v>
      </c>
      <c r="N445">
        <v>-1.84</v>
      </c>
      <c r="Q445">
        <v>142</v>
      </c>
      <c r="R445" t="s">
        <v>98</v>
      </c>
      <c r="S445">
        <v>8</v>
      </c>
    </row>
    <row r="446" spans="1:19">
      <c r="A446">
        <v>445</v>
      </c>
      <c r="B446" s="444">
        <v>43252.535416666666</v>
      </c>
      <c r="C446" t="s">
        <v>98</v>
      </c>
      <c r="D446">
        <v>0.01</v>
      </c>
      <c r="F446">
        <v>1.0808599999999999</v>
      </c>
      <c r="I446" s="444">
        <v>43259.252083333333</v>
      </c>
      <c r="J446">
        <v>1.08219</v>
      </c>
      <c r="N446">
        <v>-1.07</v>
      </c>
      <c r="Q446">
        <v>142</v>
      </c>
      <c r="R446" t="s">
        <v>98</v>
      </c>
      <c r="S446">
        <v>8</v>
      </c>
    </row>
    <row r="447" spans="1:19">
      <c r="A447">
        <v>446</v>
      </c>
      <c r="B447" s="444">
        <v>43252.561111111114</v>
      </c>
      <c r="C447" t="s">
        <v>98</v>
      </c>
      <c r="D447">
        <v>0.01</v>
      </c>
      <c r="F447">
        <v>1.08196</v>
      </c>
      <c r="I447" s="444">
        <v>43259.252083333333</v>
      </c>
      <c r="J447">
        <v>1.08219</v>
      </c>
      <c r="N447">
        <v>-0.33</v>
      </c>
      <c r="Q447">
        <v>142</v>
      </c>
      <c r="R447" t="s">
        <v>98</v>
      </c>
      <c r="S447">
        <v>8</v>
      </c>
    </row>
    <row r="448" spans="1:19">
      <c r="A448">
        <v>447</v>
      </c>
      <c r="B448" s="444">
        <v>43252.602083333331</v>
      </c>
      <c r="C448" t="s">
        <v>98</v>
      </c>
      <c r="D448">
        <v>0.02</v>
      </c>
      <c r="F448">
        <v>1.08307</v>
      </c>
      <c r="I448" s="444">
        <v>43259.252083333333</v>
      </c>
      <c r="J448">
        <v>1.08219</v>
      </c>
      <c r="N448">
        <v>0.83</v>
      </c>
      <c r="Q448">
        <v>142</v>
      </c>
      <c r="R448" t="s">
        <v>98</v>
      </c>
      <c r="S448">
        <v>8</v>
      </c>
    </row>
    <row r="449" spans="1:19">
      <c r="A449">
        <v>448</v>
      </c>
      <c r="B449" s="444">
        <v>43254.988194444442</v>
      </c>
      <c r="C449" t="s">
        <v>98</v>
      </c>
      <c r="D449">
        <v>0.03</v>
      </c>
      <c r="F449">
        <v>1.0841700000000001</v>
      </c>
      <c r="I449" s="444">
        <v>43259.252083333333</v>
      </c>
      <c r="J449">
        <v>1.08219</v>
      </c>
      <c r="N449">
        <v>3.47</v>
      </c>
      <c r="Q449">
        <v>142</v>
      </c>
      <c r="R449" t="s">
        <v>98</v>
      </c>
      <c r="S449">
        <v>8</v>
      </c>
    </row>
    <row r="450" spans="1:19">
      <c r="A450">
        <v>449</v>
      </c>
      <c r="B450" s="444">
        <v>43255.0625</v>
      </c>
      <c r="C450" t="s">
        <v>98</v>
      </c>
      <c r="D450">
        <v>0.05</v>
      </c>
      <c r="F450">
        <v>1.08531</v>
      </c>
      <c r="I450" s="444">
        <v>43259.252083333333</v>
      </c>
      <c r="J450">
        <v>1.08219</v>
      </c>
      <c r="N450">
        <v>9.74</v>
      </c>
      <c r="Q450">
        <v>142</v>
      </c>
      <c r="R450" t="s">
        <v>98</v>
      </c>
      <c r="S450">
        <v>8</v>
      </c>
    </row>
    <row r="451" spans="1:19">
      <c r="A451">
        <v>457</v>
      </c>
      <c r="B451" s="444">
        <v>43257.620833333334</v>
      </c>
      <c r="C451" t="s">
        <v>98</v>
      </c>
      <c r="D451">
        <v>0.09</v>
      </c>
      <c r="F451">
        <v>1.0899399999999999</v>
      </c>
      <c r="I451" s="444">
        <v>43259.252083333333</v>
      </c>
      <c r="J451">
        <v>1.08219</v>
      </c>
      <c r="N451">
        <v>46.08</v>
      </c>
      <c r="Q451">
        <v>142</v>
      </c>
      <c r="R451" t="s">
        <v>98</v>
      </c>
      <c r="S451">
        <v>8</v>
      </c>
    </row>
    <row r="452" spans="1:19">
      <c r="A452">
        <v>450</v>
      </c>
      <c r="B452" s="444">
        <v>43255.348611111112</v>
      </c>
      <c r="C452" t="s">
        <v>97</v>
      </c>
      <c r="D452">
        <v>0.01</v>
      </c>
      <c r="F452">
        <v>1.0869200000000001</v>
      </c>
      <c r="I452" s="444">
        <v>43257.0625</v>
      </c>
      <c r="J452">
        <v>1.0875699999999999</v>
      </c>
      <c r="N452">
        <v>0.38</v>
      </c>
      <c r="Q452">
        <v>143</v>
      </c>
      <c r="R452" t="s">
        <v>97</v>
      </c>
      <c r="S452">
        <v>4</v>
      </c>
    </row>
    <row r="453" spans="1:19">
      <c r="A453">
        <v>451</v>
      </c>
      <c r="B453" s="444">
        <v>43256.051388888889</v>
      </c>
      <c r="C453" t="s">
        <v>97</v>
      </c>
      <c r="D453">
        <v>0.01</v>
      </c>
      <c r="F453">
        <v>1.0858099999999999</v>
      </c>
      <c r="I453" s="444">
        <v>43257.0625</v>
      </c>
      <c r="J453">
        <v>1.0875699999999999</v>
      </c>
      <c r="N453">
        <v>1.1599999999999999</v>
      </c>
      <c r="Q453">
        <v>143</v>
      </c>
      <c r="R453" t="s">
        <v>97</v>
      </c>
      <c r="S453">
        <v>4</v>
      </c>
    </row>
    <row r="454" spans="1:19">
      <c r="A454">
        <v>452</v>
      </c>
      <c r="B454" s="444">
        <v>43256.291666666664</v>
      </c>
      <c r="C454" t="s">
        <v>97</v>
      </c>
      <c r="D454">
        <v>0.01</v>
      </c>
      <c r="F454">
        <v>1.0847100000000001</v>
      </c>
      <c r="I454" s="444">
        <v>43257.0625</v>
      </c>
      <c r="J454">
        <v>1.0875699999999999</v>
      </c>
      <c r="N454">
        <v>1.9</v>
      </c>
      <c r="Q454">
        <v>143</v>
      </c>
      <c r="R454" t="s">
        <v>97</v>
      </c>
      <c r="S454">
        <v>4</v>
      </c>
    </row>
    <row r="455" spans="1:19">
      <c r="A455">
        <v>453</v>
      </c>
      <c r="B455" s="444">
        <v>43256.39166666667</v>
      </c>
      <c r="C455" t="s">
        <v>97</v>
      </c>
      <c r="D455">
        <v>0.01</v>
      </c>
      <c r="F455">
        <v>1.0835999999999999</v>
      </c>
      <c r="I455" s="444">
        <v>43257.0625</v>
      </c>
      <c r="J455">
        <v>1.0875699999999999</v>
      </c>
      <c r="N455">
        <v>2.64</v>
      </c>
      <c r="Q455">
        <v>143</v>
      </c>
      <c r="R455" t="s">
        <v>97</v>
      </c>
      <c r="S455">
        <v>4</v>
      </c>
    </row>
    <row r="456" spans="1:19">
      <c r="A456">
        <v>454</v>
      </c>
      <c r="B456" s="444">
        <v>43257.119444444441</v>
      </c>
      <c r="C456" t="s">
        <v>97</v>
      </c>
      <c r="D456">
        <v>0.01</v>
      </c>
      <c r="F456">
        <v>1.0871999999999999</v>
      </c>
      <c r="I456" s="444">
        <v>43257.583333333336</v>
      </c>
      <c r="J456">
        <v>1.08863</v>
      </c>
      <c r="N456">
        <v>0.96</v>
      </c>
      <c r="Q456">
        <v>144</v>
      </c>
      <c r="R456" t="s">
        <v>97</v>
      </c>
      <c r="S456">
        <v>2</v>
      </c>
    </row>
    <row r="457" spans="1:19">
      <c r="A457">
        <v>455</v>
      </c>
      <c r="B457" s="444">
        <v>43257.268750000003</v>
      </c>
      <c r="C457" t="s">
        <v>97</v>
      </c>
      <c r="D457">
        <v>0.01</v>
      </c>
      <c r="F457">
        <v>1.08606</v>
      </c>
      <c r="I457" s="444">
        <v>43257.583333333336</v>
      </c>
      <c r="J457">
        <v>1.08863</v>
      </c>
      <c r="N457">
        <v>1.73</v>
      </c>
      <c r="Q457">
        <v>144</v>
      </c>
      <c r="R457" t="s">
        <v>97</v>
      </c>
      <c r="S457">
        <v>2</v>
      </c>
    </row>
    <row r="458" spans="1:19">
      <c r="A458">
        <v>456</v>
      </c>
      <c r="B458" s="444">
        <v>43257.589583333334</v>
      </c>
      <c r="C458" t="s">
        <v>97</v>
      </c>
      <c r="D458">
        <v>0.01</v>
      </c>
      <c r="F458">
        <v>1.08813</v>
      </c>
      <c r="I458" s="444">
        <v>43257.648611111108</v>
      </c>
      <c r="J458">
        <v>1.0901099999999999</v>
      </c>
      <c r="N458">
        <v>1.33</v>
      </c>
      <c r="Q458">
        <v>145</v>
      </c>
      <c r="R458" t="s">
        <v>97</v>
      </c>
      <c r="S458">
        <v>1</v>
      </c>
    </row>
    <row r="459" spans="1:19">
      <c r="A459">
        <v>458</v>
      </c>
      <c r="B459" s="444">
        <v>43257.685416666667</v>
      </c>
      <c r="C459" t="s">
        <v>97</v>
      </c>
      <c r="D459">
        <v>0.01</v>
      </c>
      <c r="F459">
        <v>1.08907</v>
      </c>
      <c r="I459" s="444">
        <v>43272.09652777778</v>
      </c>
      <c r="J459">
        <v>1.0775999999999999</v>
      </c>
      <c r="N459">
        <v>-8.23</v>
      </c>
      <c r="Q459">
        <v>146</v>
      </c>
      <c r="R459" t="s">
        <v>97</v>
      </c>
      <c r="S459">
        <v>10</v>
      </c>
    </row>
    <row r="460" spans="1:19">
      <c r="A460">
        <v>459</v>
      </c>
      <c r="B460" s="444">
        <v>43258.063888888886</v>
      </c>
      <c r="C460" t="s">
        <v>97</v>
      </c>
      <c r="D460">
        <v>0.01</v>
      </c>
      <c r="F460">
        <v>1.0879700000000001</v>
      </c>
      <c r="I460" s="444">
        <v>43272.09652777778</v>
      </c>
      <c r="J460">
        <v>1.0775999999999999</v>
      </c>
      <c r="N460">
        <v>-7.4</v>
      </c>
      <c r="Q460">
        <v>146</v>
      </c>
      <c r="R460" t="s">
        <v>97</v>
      </c>
      <c r="S460">
        <v>10</v>
      </c>
    </row>
    <row r="461" spans="1:19">
      <c r="A461">
        <v>460</v>
      </c>
      <c r="B461" s="444">
        <v>43258.082638888889</v>
      </c>
      <c r="C461" t="s">
        <v>97</v>
      </c>
      <c r="D461">
        <v>0.01</v>
      </c>
      <c r="F461">
        <v>1.0868500000000001</v>
      </c>
      <c r="I461" s="444">
        <v>43272.09652777778</v>
      </c>
      <c r="J461">
        <v>1.0775999999999999</v>
      </c>
      <c r="N461">
        <v>-6.65</v>
      </c>
      <c r="Q461">
        <v>146</v>
      </c>
      <c r="R461" t="s">
        <v>97</v>
      </c>
      <c r="S461">
        <v>10</v>
      </c>
    </row>
    <row r="462" spans="1:19">
      <c r="A462">
        <v>461</v>
      </c>
      <c r="B462" s="444">
        <v>43258.260416666664</v>
      </c>
      <c r="C462" t="s">
        <v>97</v>
      </c>
      <c r="D462">
        <v>0.01</v>
      </c>
      <c r="F462">
        <v>1.0857399999999999</v>
      </c>
      <c r="I462" s="444">
        <v>43272.09652777778</v>
      </c>
      <c r="J462">
        <v>1.0775999999999999</v>
      </c>
      <c r="N462">
        <v>-5.9</v>
      </c>
      <c r="Q462">
        <v>146</v>
      </c>
      <c r="R462" t="s">
        <v>97</v>
      </c>
      <c r="S462">
        <v>10</v>
      </c>
    </row>
    <row r="463" spans="1:19">
      <c r="A463">
        <v>462</v>
      </c>
      <c r="B463" s="444">
        <v>43258.539583333331</v>
      </c>
      <c r="C463" t="s">
        <v>97</v>
      </c>
      <c r="D463">
        <v>0.02</v>
      </c>
      <c r="F463">
        <v>1.0846100000000001</v>
      </c>
      <c r="I463" s="444">
        <v>43272.09652777778</v>
      </c>
      <c r="J463">
        <v>1.0775999999999999</v>
      </c>
      <c r="N463">
        <v>-10.28</v>
      </c>
      <c r="Q463">
        <v>146</v>
      </c>
      <c r="R463" t="s">
        <v>97</v>
      </c>
      <c r="S463">
        <v>10</v>
      </c>
    </row>
    <row r="464" spans="1:19">
      <c r="A464">
        <v>463</v>
      </c>
      <c r="B464" s="444">
        <v>43258.619444444441</v>
      </c>
      <c r="C464" t="s">
        <v>97</v>
      </c>
      <c r="D464">
        <v>0.03</v>
      </c>
      <c r="F464">
        <v>1.0834999999999999</v>
      </c>
      <c r="I464" s="444">
        <v>43272.09652777778</v>
      </c>
      <c r="J464">
        <v>1.0775999999999999</v>
      </c>
      <c r="N464">
        <v>-13.17</v>
      </c>
      <c r="Q464">
        <v>146</v>
      </c>
      <c r="R464" t="s">
        <v>97</v>
      </c>
      <c r="S464">
        <v>10</v>
      </c>
    </row>
    <row r="465" spans="1:19">
      <c r="A465">
        <v>464</v>
      </c>
      <c r="B465" s="444">
        <v>43259.243055555555</v>
      </c>
      <c r="C465" t="s">
        <v>97</v>
      </c>
      <c r="D465">
        <v>0.05</v>
      </c>
      <c r="F465">
        <v>1.0824</v>
      </c>
      <c r="I465" s="444">
        <v>43272.09652777778</v>
      </c>
      <c r="J465">
        <v>1.0775999999999999</v>
      </c>
      <c r="N465">
        <v>-18.09</v>
      </c>
      <c r="Q465">
        <v>146</v>
      </c>
      <c r="R465" t="s">
        <v>97</v>
      </c>
      <c r="S465">
        <v>10</v>
      </c>
    </row>
    <row r="466" spans="1:19">
      <c r="A466">
        <v>467</v>
      </c>
      <c r="B466" s="444">
        <v>43259.419444444444</v>
      </c>
      <c r="C466" t="s">
        <v>97</v>
      </c>
      <c r="D466">
        <v>0.09</v>
      </c>
      <c r="F466">
        <v>1.07779</v>
      </c>
      <c r="I466" s="444">
        <v>43272.09652777778</v>
      </c>
      <c r="J466">
        <v>1.0775999999999999</v>
      </c>
      <c r="N466">
        <v>-4.6100000000000003</v>
      </c>
      <c r="Q466">
        <v>146</v>
      </c>
      <c r="R466" t="s">
        <v>97</v>
      </c>
      <c r="S466">
        <v>10</v>
      </c>
    </row>
    <row r="467" spans="1:19">
      <c r="A467">
        <v>477</v>
      </c>
      <c r="B467" s="444">
        <v>43265.238194444442</v>
      </c>
      <c r="C467" t="s">
        <v>97</v>
      </c>
      <c r="D467">
        <v>0.16</v>
      </c>
      <c r="F467">
        <v>1.0730299999999999</v>
      </c>
      <c r="I467" s="444">
        <v>43272.09652777778</v>
      </c>
      <c r="J467">
        <v>1.0775999999999999</v>
      </c>
      <c r="N467">
        <v>45.95</v>
      </c>
      <c r="Q467">
        <v>146</v>
      </c>
      <c r="R467" t="s">
        <v>97</v>
      </c>
      <c r="S467">
        <v>10</v>
      </c>
    </row>
    <row r="468" spans="1:19">
      <c r="A468">
        <v>487</v>
      </c>
      <c r="B468" s="444">
        <v>43269.98333333333</v>
      </c>
      <c r="C468" t="s">
        <v>97</v>
      </c>
      <c r="D468">
        <v>0.3</v>
      </c>
      <c r="F468">
        <v>1.0684</v>
      </c>
      <c r="I468" s="444">
        <v>43272.09652777778</v>
      </c>
      <c r="J468">
        <v>1.0775999999999999</v>
      </c>
      <c r="N468">
        <v>181.52</v>
      </c>
      <c r="Q468">
        <v>146</v>
      </c>
      <c r="R468" t="s">
        <v>97</v>
      </c>
      <c r="S468">
        <v>10</v>
      </c>
    </row>
    <row r="469" spans="1:19">
      <c r="A469">
        <v>465</v>
      </c>
      <c r="B469" s="444">
        <v>43259.271527777775</v>
      </c>
      <c r="C469" t="s">
        <v>98</v>
      </c>
      <c r="D469">
        <v>0.01</v>
      </c>
      <c r="F469">
        <v>1.08104</v>
      </c>
      <c r="I469" s="444">
        <v>43259.377083333333</v>
      </c>
      <c r="J469">
        <v>1.07904</v>
      </c>
      <c r="N469">
        <v>1.35</v>
      </c>
      <c r="Q469">
        <v>147</v>
      </c>
      <c r="R469" t="s">
        <v>98</v>
      </c>
      <c r="S469">
        <v>1</v>
      </c>
    </row>
    <row r="470" spans="1:19">
      <c r="A470">
        <v>466</v>
      </c>
      <c r="B470" s="444">
        <v>43259.407638888886</v>
      </c>
      <c r="C470" t="s">
        <v>98</v>
      </c>
      <c r="D470">
        <v>0.01</v>
      </c>
      <c r="F470">
        <v>1.0786899999999999</v>
      </c>
      <c r="I470" s="444">
        <v>43264.425000000003</v>
      </c>
      <c r="J470">
        <v>1.0786100000000001</v>
      </c>
      <c r="N470">
        <v>-0.02</v>
      </c>
      <c r="Q470">
        <v>148</v>
      </c>
      <c r="R470" t="s">
        <v>98</v>
      </c>
      <c r="S470">
        <v>5</v>
      </c>
    </row>
    <row r="471" spans="1:19">
      <c r="A471">
        <v>468</v>
      </c>
      <c r="B471" s="444">
        <v>43259.494444444441</v>
      </c>
      <c r="C471" t="s">
        <v>98</v>
      </c>
      <c r="D471">
        <v>0.01</v>
      </c>
      <c r="F471">
        <v>1.07979</v>
      </c>
      <c r="I471" s="444">
        <v>43264.425000000003</v>
      </c>
      <c r="J471">
        <v>1.0786100000000001</v>
      </c>
      <c r="N471">
        <v>0.72</v>
      </c>
      <c r="Q471">
        <v>148</v>
      </c>
      <c r="R471" t="s">
        <v>98</v>
      </c>
      <c r="S471">
        <v>5</v>
      </c>
    </row>
    <row r="472" spans="1:19">
      <c r="A472">
        <v>469</v>
      </c>
      <c r="B472" s="444">
        <v>43259.621527777781</v>
      </c>
      <c r="C472" t="s">
        <v>98</v>
      </c>
      <c r="D472">
        <v>0.01</v>
      </c>
      <c r="F472">
        <v>1.0809</v>
      </c>
      <c r="I472" s="444">
        <v>43264.425000000003</v>
      </c>
      <c r="J472">
        <v>1.0786100000000001</v>
      </c>
      <c r="N472">
        <v>1.47</v>
      </c>
      <c r="Q472">
        <v>148</v>
      </c>
      <c r="R472" t="s">
        <v>98</v>
      </c>
      <c r="S472">
        <v>5</v>
      </c>
    </row>
    <row r="473" spans="1:19">
      <c r="A473">
        <v>470</v>
      </c>
      <c r="B473" s="444">
        <v>43262.374305555553</v>
      </c>
      <c r="C473" t="s">
        <v>98</v>
      </c>
      <c r="D473">
        <v>0.01</v>
      </c>
      <c r="F473">
        <v>1.0820000000000001</v>
      </c>
      <c r="I473" s="444">
        <v>43264.425000000003</v>
      </c>
      <c r="J473">
        <v>1.0786100000000001</v>
      </c>
      <c r="N473">
        <v>2.2400000000000002</v>
      </c>
      <c r="Q473">
        <v>148</v>
      </c>
      <c r="R473" t="s">
        <v>98</v>
      </c>
      <c r="S473">
        <v>5</v>
      </c>
    </row>
    <row r="474" spans="1:19">
      <c r="A474">
        <v>471</v>
      </c>
      <c r="B474" s="444">
        <v>43262.737500000003</v>
      </c>
      <c r="C474" t="s">
        <v>98</v>
      </c>
      <c r="D474">
        <v>0.02</v>
      </c>
      <c r="F474">
        <v>1.0831200000000001</v>
      </c>
      <c r="I474" s="444">
        <v>43264.425000000003</v>
      </c>
      <c r="J474">
        <v>1.0786100000000001</v>
      </c>
      <c r="N474">
        <v>5.98</v>
      </c>
      <c r="Q474">
        <v>148</v>
      </c>
      <c r="R474" t="s">
        <v>98</v>
      </c>
      <c r="S474">
        <v>5</v>
      </c>
    </row>
    <row r="475" spans="1:19">
      <c r="A475">
        <v>472</v>
      </c>
      <c r="B475" s="444">
        <v>43264.428472222222</v>
      </c>
      <c r="C475" t="s">
        <v>98</v>
      </c>
      <c r="D475">
        <v>0.01</v>
      </c>
      <c r="F475">
        <v>1.0791200000000001</v>
      </c>
      <c r="I475" s="444">
        <v>43264.512499999997</v>
      </c>
      <c r="J475">
        <v>1.0770999999999999</v>
      </c>
      <c r="N475">
        <v>1.37</v>
      </c>
      <c r="Q475">
        <v>149</v>
      </c>
      <c r="R475" t="s">
        <v>98</v>
      </c>
      <c r="S475">
        <v>1</v>
      </c>
    </row>
    <row r="476" spans="1:19">
      <c r="A476">
        <v>473</v>
      </c>
      <c r="B476" s="444">
        <v>43264.553472222222</v>
      </c>
      <c r="C476" t="s">
        <v>98</v>
      </c>
      <c r="D476">
        <v>0.01</v>
      </c>
      <c r="F476">
        <v>1.07734</v>
      </c>
      <c r="I476" s="444">
        <v>43265.013888888891</v>
      </c>
      <c r="J476">
        <v>1.07646</v>
      </c>
      <c r="N476">
        <v>0.52</v>
      </c>
      <c r="Q476">
        <v>150</v>
      </c>
      <c r="R476" t="s">
        <v>98</v>
      </c>
      <c r="S476">
        <v>3</v>
      </c>
    </row>
    <row r="477" spans="1:19">
      <c r="A477">
        <v>474</v>
      </c>
      <c r="B477" s="444">
        <v>43264.607638888891</v>
      </c>
      <c r="C477" t="s">
        <v>98</v>
      </c>
      <c r="D477">
        <v>0.01</v>
      </c>
      <c r="F477">
        <v>1.0784499999999999</v>
      </c>
      <c r="I477" s="444">
        <v>43265.013888888891</v>
      </c>
      <c r="J477">
        <v>1.07646</v>
      </c>
      <c r="N477">
        <v>1.26</v>
      </c>
      <c r="Q477">
        <v>150</v>
      </c>
      <c r="R477" t="s">
        <v>98</v>
      </c>
      <c r="S477">
        <v>3</v>
      </c>
    </row>
    <row r="478" spans="1:19">
      <c r="A478">
        <v>475</v>
      </c>
      <c r="B478" s="444">
        <v>43264.774305555555</v>
      </c>
      <c r="C478" t="s">
        <v>98</v>
      </c>
      <c r="D478">
        <v>0.01</v>
      </c>
      <c r="F478">
        <v>1.07958</v>
      </c>
      <c r="I478" s="444">
        <v>43265.013888888891</v>
      </c>
      <c r="J478">
        <v>1.07646</v>
      </c>
      <c r="N478">
        <v>2.0299999999999998</v>
      </c>
      <c r="Q478">
        <v>150</v>
      </c>
      <c r="R478" t="s">
        <v>98</v>
      </c>
      <c r="S478">
        <v>3</v>
      </c>
    </row>
    <row r="479" spans="1:19">
      <c r="A479">
        <v>476</v>
      </c>
      <c r="B479" s="444">
        <v>43265.052777777775</v>
      </c>
      <c r="C479" t="s">
        <v>98</v>
      </c>
      <c r="D479">
        <v>0.01</v>
      </c>
      <c r="F479">
        <v>1.0772999999999999</v>
      </c>
      <c r="I479" s="444">
        <v>43265.219444444447</v>
      </c>
      <c r="J479">
        <v>1.07531</v>
      </c>
      <c r="N479">
        <v>1.34</v>
      </c>
      <c r="Q479">
        <v>151</v>
      </c>
      <c r="R479" t="s">
        <v>98</v>
      </c>
      <c r="S479">
        <v>1</v>
      </c>
    </row>
    <row r="480" spans="1:19">
      <c r="A480">
        <v>478</v>
      </c>
      <c r="B480" s="444">
        <v>43265.484027777777</v>
      </c>
      <c r="C480" t="s">
        <v>98</v>
      </c>
      <c r="D480">
        <v>0.01</v>
      </c>
      <c r="F480">
        <v>1.0729200000000001</v>
      </c>
      <c r="I480" s="444">
        <v>43265.793749999997</v>
      </c>
      <c r="J480">
        <v>1.07148</v>
      </c>
      <c r="N480">
        <v>0.97</v>
      </c>
      <c r="Q480">
        <v>152</v>
      </c>
      <c r="R480" t="s">
        <v>98</v>
      </c>
      <c r="S480">
        <v>2</v>
      </c>
    </row>
    <row r="481" spans="1:19">
      <c r="A481">
        <v>479</v>
      </c>
      <c r="B481" s="444">
        <v>43265.49722222222</v>
      </c>
      <c r="C481" t="s">
        <v>98</v>
      </c>
      <c r="D481">
        <v>0.01</v>
      </c>
      <c r="F481">
        <v>1.07403</v>
      </c>
      <c r="I481" s="444">
        <v>43265.793749999997</v>
      </c>
      <c r="J481">
        <v>1.07148</v>
      </c>
      <c r="N481">
        <v>1.72</v>
      </c>
      <c r="Q481">
        <v>152</v>
      </c>
      <c r="R481" t="s">
        <v>98</v>
      </c>
      <c r="S481">
        <v>2</v>
      </c>
    </row>
    <row r="482" spans="1:19">
      <c r="A482">
        <v>480</v>
      </c>
      <c r="B482" s="444">
        <v>43265.886111111111</v>
      </c>
      <c r="C482" t="s">
        <v>98</v>
      </c>
      <c r="D482">
        <v>0.01</v>
      </c>
      <c r="F482">
        <v>1.0716399999999999</v>
      </c>
      <c r="I482" s="444">
        <v>43269.438888888886</v>
      </c>
      <c r="J482">
        <v>1.0710599999999999</v>
      </c>
      <c r="N482">
        <v>0.34</v>
      </c>
      <c r="Q482">
        <v>153</v>
      </c>
      <c r="R482" t="s">
        <v>98</v>
      </c>
      <c r="S482">
        <v>4</v>
      </c>
    </row>
    <row r="483" spans="1:19">
      <c r="A483">
        <v>481</v>
      </c>
      <c r="B483" s="444">
        <v>43265.88958333333</v>
      </c>
      <c r="C483" t="s">
        <v>98</v>
      </c>
      <c r="D483">
        <v>0.01</v>
      </c>
      <c r="F483">
        <v>1.0729</v>
      </c>
      <c r="I483" s="444">
        <v>43269.438888888886</v>
      </c>
      <c r="J483">
        <v>1.0710599999999999</v>
      </c>
      <c r="N483">
        <v>1.19</v>
      </c>
      <c r="Q483">
        <v>153</v>
      </c>
      <c r="R483" t="s">
        <v>98</v>
      </c>
      <c r="S483">
        <v>4</v>
      </c>
    </row>
    <row r="484" spans="1:19">
      <c r="A484">
        <v>482</v>
      </c>
      <c r="B484" s="444">
        <v>43266.241666666669</v>
      </c>
      <c r="C484" t="s">
        <v>98</v>
      </c>
      <c r="D484">
        <v>0.01</v>
      </c>
      <c r="F484">
        <v>1.0740099999999999</v>
      </c>
      <c r="I484" s="444">
        <v>43269.438888888886</v>
      </c>
      <c r="J484">
        <v>1.0710599999999999</v>
      </c>
      <c r="N484">
        <v>1.95</v>
      </c>
      <c r="Q484">
        <v>153</v>
      </c>
      <c r="R484" t="s">
        <v>98</v>
      </c>
      <c r="S484">
        <v>4</v>
      </c>
    </row>
    <row r="485" spans="1:19">
      <c r="A485">
        <v>483</v>
      </c>
      <c r="B485" s="444">
        <v>43266.299305555556</v>
      </c>
      <c r="C485" t="s">
        <v>98</v>
      </c>
      <c r="D485">
        <v>0.01</v>
      </c>
      <c r="F485">
        <v>1.0751200000000001</v>
      </c>
      <c r="I485" s="444">
        <v>43269.438888888886</v>
      </c>
      <c r="J485">
        <v>1.0710599999999999</v>
      </c>
      <c r="N485">
        <v>2.7</v>
      </c>
      <c r="Q485">
        <v>153</v>
      </c>
      <c r="R485" t="s">
        <v>98</v>
      </c>
      <c r="S485">
        <v>4</v>
      </c>
    </row>
    <row r="486" spans="1:19">
      <c r="A486">
        <v>484</v>
      </c>
      <c r="B486" s="444">
        <v>43269.54583333333</v>
      </c>
      <c r="C486" t="s">
        <v>98</v>
      </c>
      <c r="D486">
        <v>0.01</v>
      </c>
      <c r="F486">
        <v>1.07094</v>
      </c>
      <c r="I486" s="444">
        <v>43269.620138888888</v>
      </c>
      <c r="J486">
        <v>1.0689299999999999</v>
      </c>
      <c r="N486">
        <v>1.35</v>
      </c>
      <c r="Q486">
        <v>154</v>
      </c>
      <c r="R486" t="s">
        <v>98</v>
      </c>
      <c r="S486">
        <v>1</v>
      </c>
    </row>
    <row r="487" spans="1:19">
      <c r="A487">
        <v>485</v>
      </c>
      <c r="B487" s="444">
        <v>43269.629861111112</v>
      </c>
      <c r="C487" t="s">
        <v>98</v>
      </c>
      <c r="D487">
        <v>0.01</v>
      </c>
      <c r="F487">
        <v>1.06962</v>
      </c>
      <c r="I487" s="444">
        <v>43269.984027777777</v>
      </c>
      <c r="J487">
        <v>1.0681799999999999</v>
      </c>
      <c r="N487">
        <v>0.97</v>
      </c>
      <c r="Q487">
        <v>155</v>
      </c>
      <c r="R487" t="s">
        <v>98</v>
      </c>
      <c r="S487">
        <v>2</v>
      </c>
    </row>
    <row r="488" spans="1:19">
      <c r="A488">
        <v>486</v>
      </c>
      <c r="B488" s="444">
        <v>43269.686805555553</v>
      </c>
      <c r="C488" t="s">
        <v>98</v>
      </c>
      <c r="D488">
        <v>0.01</v>
      </c>
      <c r="F488">
        <v>1.0707800000000001</v>
      </c>
      <c r="I488" s="444">
        <v>43269.984027777777</v>
      </c>
      <c r="J488">
        <v>1.0681799999999999</v>
      </c>
      <c r="N488">
        <v>1.76</v>
      </c>
      <c r="Q488">
        <v>155</v>
      </c>
      <c r="R488" t="s">
        <v>98</v>
      </c>
      <c r="S488">
        <v>2</v>
      </c>
    </row>
    <row r="489" spans="1:19">
      <c r="A489">
        <v>488</v>
      </c>
      <c r="B489" s="444">
        <v>43269.989583333336</v>
      </c>
      <c r="C489" t="s">
        <v>98</v>
      </c>
      <c r="D489">
        <v>0.01</v>
      </c>
      <c r="F489">
        <v>1.0681499999999999</v>
      </c>
      <c r="I489" s="444">
        <v>43270.170138888891</v>
      </c>
      <c r="J489">
        <v>1.0666899999999999</v>
      </c>
      <c r="N489">
        <v>0.95</v>
      </c>
      <c r="Q489">
        <v>156</v>
      </c>
      <c r="R489" t="s">
        <v>98</v>
      </c>
      <c r="S489">
        <v>2</v>
      </c>
    </row>
    <row r="490" spans="1:19">
      <c r="A490">
        <v>489</v>
      </c>
      <c r="B490" s="444">
        <v>43270.036805555559</v>
      </c>
      <c r="C490" t="s">
        <v>98</v>
      </c>
      <c r="D490">
        <v>0.01</v>
      </c>
      <c r="F490">
        <v>1.0692699999999999</v>
      </c>
      <c r="I490" s="444">
        <v>43270.170138888891</v>
      </c>
      <c r="J490">
        <v>1.0666899999999999</v>
      </c>
      <c r="N490">
        <v>1.74</v>
      </c>
      <c r="Q490">
        <v>156</v>
      </c>
      <c r="R490" t="s">
        <v>98</v>
      </c>
      <c r="S490">
        <v>2</v>
      </c>
    </row>
    <row r="491" spans="1:19">
      <c r="A491">
        <v>490</v>
      </c>
      <c r="B491" s="444">
        <v>43270.214583333334</v>
      </c>
      <c r="C491" t="s">
        <v>98</v>
      </c>
      <c r="D491">
        <v>0.01</v>
      </c>
      <c r="F491">
        <v>1.0664199999999999</v>
      </c>
      <c r="I491" s="444">
        <v>43286.629861111112</v>
      </c>
      <c r="J491">
        <v>1.0876399999999999</v>
      </c>
      <c r="N491">
        <v>-14.76</v>
      </c>
      <c r="Q491">
        <v>157</v>
      </c>
      <c r="R491" t="s">
        <v>98</v>
      </c>
      <c r="S491">
        <v>12</v>
      </c>
    </row>
    <row r="492" spans="1:19">
      <c r="A492">
        <v>491</v>
      </c>
      <c r="B492" s="444">
        <v>43270.261805555558</v>
      </c>
      <c r="C492" t="s">
        <v>98</v>
      </c>
      <c r="D492">
        <v>0.01</v>
      </c>
      <c r="F492">
        <v>1.0675300000000001</v>
      </c>
      <c r="I492" s="444">
        <v>43286.629861111112</v>
      </c>
      <c r="J492">
        <v>1.0876399999999999</v>
      </c>
      <c r="N492">
        <v>-14.01</v>
      </c>
      <c r="Q492">
        <v>157</v>
      </c>
      <c r="R492" t="s">
        <v>98</v>
      </c>
      <c r="S492">
        <v>12</v>
      </c>
    </row>
    <row r="493" spans="1:19">
      <c r="A493">
        <v>492</v>
      </c>
      <c r="B493" s="444">
        <v>43270.269444444442</v>
      </c>
      <c r="C493" t="s">
        <v>98</v>
      </c>
      <c r="D493" s="488">
        <v>0.01</v>
      </c>
      <c r="F493">
        <v>1.0686800000000001</v>
      </c>
      <c r="I493" s="444">
        <v>43286.629861111112</v>
      </c>
      <c r="J493">
        <v>1.0876399999999999</v>
      </c>
      <c r="N493">
        <v>-13.24</v>
      </c>
      <c r="Q493">
        <v>157</v>
      </c>
      <c r="R493" t="s">
        <v>98</v>
      </c>
      <c r="S493">
        <v>12</v>
      </c>
    </row>
    <row r="494" spans="1:19">
      <c r="A494">
        <v>493</v>
      </c>
      <c r="B494" s="444">
        <v>43270.852777777778</v>
      </c>
      <c r="C494" t="s">
        <v>98</v>
      </c>
      <c r="D494">
        <v>0.01</v>
      </c>
      <c r="F494">
        <v>1.0698300000000001</v>
      </c>
      <c r="I494" s="444">
        <v>43286.629861111112</v>
      </c>
      <c r="J494">
        <v>1.0876399999999999</v>
      </c>
      <c r="N494">
        <v>-12.46</v>
      </c>
      <c r="Q494">
        <v>157</v>
      </c>
      <c r="R494" t="s">
        <v>98</v>
      </c>
      <c r="S494">
        <v>12</v>
      </c>
    </row>
    <row r="495" spans="1:19">
      <c r="A495">
        <v>494</v>
      </c>
      <c r="B495" s="444">
        <v>43271.192361111112</v>
      </c>
      <c r="C495" t="s">
        <v>98</v>
      </c>
      <c r="D495">
        <v>0.02</v>
      </c>
      <c r="F495">
        <v>1.07098</v>
      </c>
      <c r="I495" s="444">
        <v>43286.629861111112</v>
      </c>
      <c r="J495">
        <v>1.0876399999999999</v>
      </c>
      <c r="N495">
        <v>-23.32</v>
      </c>
      <c r="Q495">
        <v>157</v>
      </c>
      <c r="R495" t="s">
        <v>98</v>
      </c>
      <c r="S495">
        <v>12</v>
      </c>
    </row>
    <row r="496" spans="1:19">
      <c r="A496">
        <v>495</v>
      </c>
      <c r="B496" s="444">
        <v>43271.223611111112</v>
      </c>
      <c r="C496" t="s">
        <v>98</v>
      </c>
      <c r="D496">
        <v>0.03</v>
      </c>
      <c r="F496">
        <v>1.07209</v>
      </c>
      <c r="I496" s="444">
        <v>43286.629861111112</v>
      </c>
      <c r="J496">
        <v>1.0876399999999999</v>
      </c>
      <c r="N496" s="483">
        <v>-32.74</v>
      </c>
      <c r="Q496">
        <v>157</v>
      </c>
      <c r="R496" t="s">
        <v>98</v>
      </c>
      <c r="S496">
        <v>12</v>
      </c>
    </row>
    <row r="497" spans="1:19">
      <c r="A497">
        <v>496</v>
      </c>
      <c r="B497" s="444">
        <v>43271.404166666667</v>
      </c>
      <c r="C497" t="s">
        <v>98</v>
      </c>
      <c r="D497">
        <v>0.05</v>
      </c>
      <c r="F497">
        <v>1.0732200000000001</v>
      </c>
      <c r="I497" s="444">
        <v>43286.629861111112</v>
      </c>
      <c r="J497">
        <v>1.0876399999999999</v>
      </c>
      <c r="N497">
        <v>-50.77</v>
      </c>
      <c r="Q497">
        <v>157</v>
      </c>
      <c r="R497" t="s">
        <v>98</v>
      </c>
      <c r="S497">
        <v>12</v>
      </c>
    </row>
    <row r="498" spans="1:19">
      <c r="A498">
        <v>504</v>
      </c>
      <c r="B498" s="444">
        <v>43273.552777777775</v>
      </c>
      <c r="C498" t="s">
        <v>98</v>
      </c>
      <c r="D498">
        <v>0.09</v>
      </c>
      <c r="F498">
        <v>1.0778399999999999</v>
      </c>
      <c r="I498" s="444">
        <v>43286.629861111112</v>
      </c>
      <c r="J498">
        <v>1.0876399999999999</v>
      </c>
      <c r="N498">
        <v>-62.43</v>
      </c>
      <c r="Q498">
        <v>157</v>
      </c>
      <c r="R498" t="s">
        <v>98</v>
      </c>
      <c r="S498">
        <v>12</v>
      </c>
    </row>
    <row r="499" spans="1:19">
      <c r="A499">
        <v>514</v>
      </c>
      <c r="B499" s="444">
        <v>43278.211111111108</v>
      </c>
      <c r="C499" t="s">
        <v>98</v>
      </c>
      <c r="D499">
        <v>0.16</v>
      </c>
      <c r="F499">
        <v>1.0824499999999999</v>
      </c>
      <c r="I499" s="444">
        <v>43286.629861111112</v>
      </c>
      <c r="J499">
        <v>1.0876399999999999</v>
      </c>
      <c r="N499">
        <v>-60.05</v>
      </c>
      <c r="Q499">
        <v>157</v>
      </c>
      <c r="R499" t="s">
        <v>98</v>
      </c>
      <c r="S499">
        <v>12</v>
      </c>
    </row>
    <row r="500" spans="1:19">
      <c r="A500">
        <v>529</v>
      </c>
      <c r="B500" s="444">
        <v>43279.57916666667</v>
      </c>
      <c r="C500" t="s">
        <v>98</v>
      </c>
      <c r="D500">
        <v>0.3</v>
      </c>
      <c r="F500">
        <v>1.0870500000000001</v>
      </c>
      <c r="I500" s="444">
        <v>43286.629861111112</v>
      </c>
      <c r="J500">
        <v>1.0876399999999999</v>
      </c>
      <c r="N500">
        <v>-17.3</v>
      </c>
      <c r="Q500">
        <v>157</v>
      </c>
      <c r="R500" t="s">
        <v>98</v>
      </c>
      <c r="S500">
        <v>12</v>
      </c>
    </row>
    <row r="501" spans="1:19">
      <c r="A501">
        <v>533</v>
      </c>
      <c r="B501" s="444">
        <v>43280.284722222219</v>
      </c>
      <c r="C501" t="s">
        <v>98</v>
      </c>
      <c r="D501">
        <v>0.56999999999999995</v>
      </c>
      <c r="F501">
        <v>1.09168</v>
      </c>
      <c r="I501" s="444">
        <v>43286.629861111112</v>
      </c>
      <c r="J501">
        <v>1.0876399999999999</v>
      </c>
      <c r="N501">
        <v>146.41</v>
      </c>
      <c r="Q501">
        <v>157</v>
      </c>
      <c r="R501" t="s">
        <v>98</v>
      </c>
      <c r="S501">
        <v>12</v>
      </c>
    </row>
    <row r="502" spans="1:19">
      <c r="A502">
        <v>542</v>
      </c>
      <c r="B502" s="444">
        <v>43284.224999999999</v>
      </c>
      <c r="C502" t="s">
        <v>98</v>
      </c>
      <c r="D502">
        <v>1.1499999999999999</v>
      </c>
      <c r="F502">
        <v>1.09629</v>
      </c>
      <c r="I502" s="444">
        <v>43286.629861111112</v>
      </c>
      <c r="J502">
        <v>1.0876399999999999</v>
      </c>
      <c r="N502">
        <v>658.53</v>
      </c>
      <c r="Q502">
        <v>157</v>
      </c>
      <c r="R502" t="s">
        <v>98</v>
      </c>
      <c r="S502">
        <v>12</v>
      </c>
    </row>
    <row r="503" spans="1:19">
      <c r="A503">
        <v>497</v>
      </c>
      <c r="B503" s="444">
        <v>43272.101388888892</v>
      </c>
      <c r="C503" t="s">
        <v>97</v>
      </c>
      <c r="D503">
        <v>0.01</v>
      </c>
      <c r="F503">
        <v>1.0770900000000001</v>
      </c>
      <c r="I503" s="444">
        <v>43273.418749999997</v>
      </c>
      <c r="J503">
        <v>1.0764499999999999</v>
      </c>
      <c r="N503">
        <v>-0.46</v>
      </c>
      <c r="Q503">
        <v>158</v>
      </c>
      <c r="R503" t="s">
        <v>97</v>
      </c>
      <c r="S503">
        <v>6</v>
      </c>
    </row>
    <row r="504" spans="1:19">
      <c r="A504">
        <v>498</v>
      </c>
      <c r="B504" s="444">
        <v>43272.143055555556</v>
      </c>
      <c r="C504" t="s">
        <v>97</v>
      </c>
      <c r="D504">
        <v>0.01</v>
      </c>
      <c r="F504">
        <v>1.0759799999999999</v>
      </c>
      <c r="I504" s="444">
        <v>43273.418749999997</v>
      </c>
      <c r="J504">
        <v>1.0764499999999999</v>
      </c>
      <c r="N504">
        <v>0.28999999999999998</v>
      </c>
      <c r="Q504">
        <v>158</v>
      </c>
      <c r="R504" t="s">
        <v>97</v>
      </c>
      <c r="S504">
        <v>6</v>
      </c>
    </row>
    <row r="505" spans="1:19">
      <c r="A505">
        <v>499</v>
      </c>
      <c r="B505" s="444">
        <v>43272.45416666667</v>
      </c>
      <c r="C505" t="s">
        <v>97</v>
      </c>
      <c r="D505">
        <v>0.01</v>
      </c>
      <c r="F505">
        <v>1.0748800000000001</v>
      </c>
      <c r="I505" s="444">
        <v>43273.418749999997</v>
      </c>
      <c r="J505">
        <v>1.0764499999999999</v>
      </c>
      <c r="N505">
        <v>1.03</v>
      </c>
      <c r="Q505">
        <v>158</v>
      </c>
      <c r="R505" t="s">
        <v>97</v>
      </c>
      <c r="S505">
        <v>6</v>
      </c>
    </row>
    <row r="506" spans="1:19">
      <c r="A506">
        <v>500</v>
      </c>
      <c r="B506" s="444">
        <v>43272.591666666667</v>
      </c>
      <c r="C506" t="s">
        <v>97</v>
      </c>
      <c r="D506">
        <v>0.01</v>
      </c>
      <c r="F506">
        <v>1.0737699999999999</v>
      </c>
      <c r="I506" s="444">
        <v>43273.418749999997</v>
      </c>
      <c r="J506">
        <v>1.0764499999999999</v>
      </c>
      <c r="N506">
        <v>1.78</v>
      </c>
      <c r="Q506">
        <v>158</v>
      </c>
      <c r="R506" t="s">
        <v>97</v>
      </c>
      <c r="S506">
        <v>6</v>
      </c>
    </row>
    <row r="507" spans="1:19">
      <c r="A507">
        <v>501</v>
      </c>
      <c r="B507" s="444">
        <v>43272.666666666664</v>
      </c>
      <c r="C507" t="s">
        <v>97</v>
      </c>
      <c r="D507">
        <v>0.02</v>
      </c>
      <c r="F507">
        <v>1.0726599999999999</v>
      </c>
      <c r="I507" s="444">
        <v>43273.418749999997</v>
      </c>
      <c r="J507">
        <v>1.0764499999999999</v>
      </c>
      <c r="N507">
        <v>5.05</v>
      </c>
      <c r="Q507">
        <v>158</v>
      </c>
      <c r="R507" t="s">
        <v>97</v>
      </c>
      <c r="S507">
        <v>6</v>
      </c>
    </row>
    <row r="508" spans="1:19">
      <c r="A508">
        <v>502</v>
      </c>
      <c r="B508" s="444">
        <v>43273.199305555558</v>
      </c>
      <c r="C508" t="s">
        <v>97</v>
      </c>
      <c r="D508">
        <v>0.03</v>
      </c>
      <c r="F508">
        <v>1.07155</v>
      </c>
      <c r="I508" s="444">
        <v>43273.418749999997</v>
      </c>
      <c r="J508">
        <v>1.0764499999999999</v>
      </c>
      <c r="N508">
        <v>9.91</v>
      </c>
      <c r="Q508">
        <v>158</v>
      </c>
      <c r="R508" t="s">
        <v>97</v>
      </c>
      <c r="S508">
        <v>6</v>
      </c>
    </row>
    <row r="509" spans="1:19">
      <c r="A509">
        <v>503</v>
      </c>
      <c r="B509" s="444">
        <v>43273.427777777775</v>
      </c>
      <c r="C509" t="s">
        <v>97</v>
      </c>
      <c r="D509">
        <v>0.01</v>
      </c>
      <c r="F509">
        <v>1.0763400000000001</v>
      </c>
      <c r="I509" s="444">
        <v>43277.301388888889</v>
      </c>
      <c r="J509">
        <v>1.07731</v>
      </c>
      <c r="N509">
        <v>0.6</v>
      </c>
      <c r="Q509">
        <v>159</v>
      </c>
      <c r="R509" t="s">
        <v>97</v>
      </c>
      <c r="S509">
        <v>3</v>
      </c>
    </row>
    <row r="510" spans="1:19">
      <c r="A510">
        <v>505</v>
      </c>
      <c r="B510" s="444">
        <v>43273.790972222225</v>
      </c>
      <c r="C510" t="s">
        <v>97</v>
      </c>
      <c r="D510">
        <v>0.01</v>
      </c>
      <c r="F510">
        <v>1.0752299999999999</v>
      </c>
      <c r="I510" s="444">
        <v>43277.301388888889</v>
      </c>
      <c r="J510">
        <v>1.07731</v>
      </c>
      <c r="N510">
        <v>1.34</v>
      </c>
      <c r="Q510">
        <v>159</v>
      </c>
      <c r="R510" t="s">
        <v>97</v>
      </c>
      <c r="S510">
        <v>3</v>
      </c>
    </row>
    <row r="511" spans="1:19">
      <c r="A511">
        <v>506</v>
      </c>
      <c r="B511" s="444">
        <v>43276.029861111114</v>
      </c>
      <c r="C511" t="s">
        <v>97</v>
      </c>
      <c r="D511">
        <v>0.01</v>
      </c>
      <c r="F511">
        <v>1.07413</v>
      </c>
      <c r="I511" s="444">
        <v>43277.301388888889</v>
      </c>
      <c r="J511">
        <v>1.07731</v>
      </c>
      <c r="N511">
        <v>2.11</v>
      </c>
      <c r="Q511">
        <v>159</v>
      </c>
      <c r="R511" t="s">
        <v>97</v>
      </c>
      <c r="S511">
        <v>3</v>
      </c>
    </row>
    <row r="512" spans="1:19">
      <c r="A512">
        <v>507</v>
      </c>
      <c r="B512" s="444">
        <v>43277.304166666669</v>
      </c>
      <c r="C512" t="s">
        <v>97</v>
      </c>
      <c r="D512">
        <v>0.01</v>
      </c>
      <c r="F512">
        <v>1.0767899999999999</v>
      </c>
      <c r="I512" s="444">
        <v>43277.636805555558</v>
      </c>
      <c r="J512">
        <v>1.0782</v>
      </c>
      <c r="N512">
        <v>0.95</v>
      </c>
      <c r="Q512">
        <v>160</v>
      </c>
      <c r="R512" t="s">
        <v>97</v>
      </c>
      <c r="S512">
        <v>2</v>
      </c>
    </row>
    <row r="513" spans="1:19">
      <c r="A513">
        <v>508</v>
      </c>
      <c r="B513" s="444">
        <v>43277.32916666667</v>
      </c>
      <c r="C513" t="s">
        <v>97</v>
      </c>
      <c r="D513">
        <v>0.01</v>
      </c>
      <c r="F513">
        <v>1.07569</v>
      </c>
      <c r="I513" s="444">
        <v>43277.636805555558</v>
      </c>
      <c r="J513">
        <v>1.0782</v>
      </c>
      <c r="N513">
        <v>1.69</v>
      </c>
      <c r="Q513">
        <v>160</v>
      </c>
      <c r="R513" t="s">
        <v>97</v>
      </c>
      <c r="S513">
        <v>2</v>
      </c>
    </row>
    <row r="514" spans="1:19">
      <c r="A514">
        <v>509</v>
      </c>
      <c r="B514" s="444">
        <v>43277.743750000001</v>
      </c>
      <c r="C514" t="s">
        <v>97</v>
      </c>
      <c r="D514">
        <v>0.01</v>
      </c>
      <c r="F514">
        <v>1.07823</v>
      </c>
      <c r="I514" s="444">
        <v>43277.878472222219</v>
      </c>
      <c r="J514">
        <v>1.0784</v>
      </c>
      <c r="N514">
        <v>0.11</v>
      </c>
      <c r="Q514">
        <v>161</v>
      </c>
      <c r="R514" t="s">
        <v>97</v>
      </c>
      <c r="S514">
        <v>2</v>
      </c>
    </row>
    <row r="515" spans="1:19">
      <c r="A515">
        <v>510</v>
      </c>
      <c r="B515" s="444">
        <v>43277.87777777778</v>
      </c>
      <c r="C515" t="s">
        <v>97</v>
      </c>
      <c r="D515">
        <v>0.01</v>
      </c>
      <c r="F515">
        <v>1.07456</v>
      </c>
      <c r="I515" s="444">
        <v>43277.878472222219</v>
      </c>
      <c r="J515">
        <v>1.0784</v>
      </c>
      <c r="N515">
        <v>2.58</v>
      </c>
      <c r="Q515">
        <v>161</v>
      </c>
      <c r="R515" t="s">
        <v>97</v>
      </c>
      <c r="S515">
        <v>2</v>
      </c>
    </row>
    <row r="516" spans="1:19">
      <c r="A516">
        <v>511</v>
      </c>
      <c r="B516" s="444">
        <v>43278.037499999999</v>
      </c>
      <c r="C516" t="s">
        <v>97</v>
      </c>
      <c r="D516">
        <v>0.01</v>
      </c>
      <c r="F516">
        <v>1.0793900000000001</v>
      </c>
      <c r="I516" s="444">
        <v>43278.050694444442</v>
      </c>
      <c r="J516">
        <v>1.08142</v>
      </c>
      <c r="N516">
        <v>1.37</v>
      </c>
      <c r="Q516">
        <v>162</v>
      </c>
      <c r="R516" t="s">
        <v>97</v>
      </c>
      <c r="S516">
        <v>1</v>
      </c>
    </row>
    <row r="517" spans="1:19">
      <c r="A517">
        <v>512</v>
      </c>
      <c r="B517" s="444">
        <v>43278.063194444447</v>
      </c>
      <c r="C517" t="s">
        <v>97</v>
      </c>
      <c r="D517">
        <v>0.01</v>
      </c>
      <c r="F517">
        <v>1.08127</v>
      </c>
      <c r="I517" s="444">
        <v>43278.211111111108</v>
      </c>
      <c r="J517">
        <v>1.08247</v>
      </c>
      <c r="N517">
        <v>0.8</v>
      </c>
      <c r="Q517">
        <v>163</v>
      </c>
      <c r="R517" t="s">
        <v>97</v>
      </c>
      <c r="S517">
        <v>2</v>
      </c>
    </row>
    <row r="518" spans="1:19">
      <c r="A518">
        <v>513</v>
      </c>
      <c r="B518" s="444">
        <v>43278.073611111111</v>
      </c>
      <c r="C518" t="s">
        <v>97</v>
      </c>
      <c r="D518">
        <v>0.01</v>
      </c>
      <c r="F518">
        <v>1.0796300000000001</v>
      </c>
      <c r="I518" s="444">
        <v>43278.211111111108</v>
      </c>
      <c r="J518">
        <v>1.08247</v>
      </c>
      <c r="N518">
        <v>1.91</v>
      </c>
      <c r="Q518">
        <v>163</v>
      </c>
      <c r="R518" t="s">
        <v>97</v>
      </c>
      <c r="S518">
        <v>2</v>
      </c>
    </row>
    <row r="519" spans="1:19">
      <c r="A519">
        <v>515</v>
      </c>
      <c r="B519" s="444">
        <v>43278.297222222223</v>
      </c>
      <c r="C519" t="s">
        <v>97</v>
      </c>
      <c r="D519">
        <v>0.01</v>
      </c>
      <c r="F519">
        <v>1.0817300000000001</v>
      </c>
      <c r="I519" s="444">
        <v>43278.447222222225</v>
      </c>
      <c r="J519">
        <v>1.08314</v>
      </c>
      <c r="N519">
        <v>0.95</v>
      </c>
      <c r="Q519">
        <v>164</v>
      </c>
      <c r="R519" t="s">
        <v>97</v>
      </c>
      <c r="S519">
        <v>2</v>
      </c>
    </row>
    <row r="520" spans="1:19">
      <c r="A520">
        <v>516</v>
      </c>
      <c r="B520" s="444">
        <v>43278.375694444447</v>
      </c>
      <c r="C520" t="s">
        <v>97</v>
      </c>
      <c r="D520">
        <v>0.01</v>
      </c>
      <c r="F520">
        <v>1.08056</v>
      </c>
      <c r="I520" s="444">
        <v>43278.447222222225</v>
      </c>
      <c r="J520">
        <v>1.08314</v>
      </c>
      <c r="N520">
        <v>1.74</v>
      </c>
      <c r="Q520">
        <v>164</v>
      </c>
      <c r="R520" t="s">
        <v>97</v>
      </c>
      <c r="S520">
        <v>2</v>
      </c>
    </row>
    <row r="521" spans="1:19">
      <c r="A521">
        <v>517</v>
      </c>
      <c r="B521" s="444">
        <v>43278.484722222223</v>
      </c>
      <c r="C521" t="s">
        <v>97</v>
      </c>
      <c r="D521">
        <v>0.01</v>
      </c>
      <c r="F521">
        <v>1.08179</v>
      </c>
      <c r="I521" s="444">
        <v>43278.493750000001</v>
      </c>
      <c r="J521">
        <v>1.08386</v>
      </c>
      <c r="N521">
        <v>1.39</v>
      </c>
      <c r="Q521">
        <v>165</v>
      </c>
      <c r="R521" t="s">
        <v>97</v>
      </c>
      <c r="S521">
        <v>1</v>
      </c>
    </row>
    <row r="522" spans="1:19">
      <c r="A522">
        <v>518</v>
      </c>
      <c r="B522" s="444">
        <v>43278.540277777778</v>
      </c>
      <c r="C522" t="s">
        <v>97</v>
      </c>
      <c r="D522">
        <v>0.01</v>
      </c>
      <c r="F522">
        <v>1.08368</v>
      </c>
      <c r="I522" s="444">
        <v>43278.607638888891</v>
      </c>
      <c r="J522">
        <v>1.0851200000000001</v>
      </c>
      <c r="N522">
        <v>0.97</v>
      </c>
      <c r="Q522">
        <v>166</v>
      </c>
      <c r="R522" t="s">
        <v>97</v>
      </c>
      <c r="S522">
        <v>2</v>
      </c>
    </row>
    <row r="523" spans="1:19">
      <c r="A523">
        <v>519</v>
      </c>
      <c r="B523" s="444">
        <v>43278.570138888892</v>
      </c>
      <c r="C523" t="s">
        <v>97</v>
      </c>
      <c r="D523">
        <v>0.01</v>
      </c>
      <c r="F523">
        <v>1.0825800000000001</v>
      </c>
      <c r="I523" s="444">
        <v>43278.607638888891</v>
      </c>
      <c r="J523">
        <v>1.0851200000000001</v>
      </c>
      <c r="N523">
        <v>1.71</v>
      </c>
      <c r="Q523">
        <v>166</v>
      </c>
      <c r="R523" t="s">
        <v>97</v>
      </c>
      <c r="S523">
        <v>2</v>
      </c>
    </row>
    <row r="524" spans="1:19">
      <c r="A524">
        <v>520</v>
      </c>
      <c r="B524" s="444">
        <v>43278.616666666669</v>
      </c>
      <c r="C524" t="s">
        <v>97</v>
      </c>
      <c r="D524">
        <v>0.01</v>
      </c>
      <c r="F524">
        <v>1.0845199999999999</v>
      </c>
      <c r="I524" s="444">
        <v>43279.05972222222</v>
      </c>
      <c r="J524">
        <v>1.0835699999999999</v>
      </c>
      <c r="N524">
        <v>-0.73</v>
      </c>
      <c r="Q524">
        <v>167</v>
      </c>
      <c r="R524" t="s">
        <v>97</v>
      </c>
      <c r="S524">
        <v>6</v>
      </c>
    </row>
    <row r="525" spans="1:19">
      <c r="A525">
        <v>521</v>
      </c>
      <c r="B525" s="444">
        <v>43278.628472222219</v>
      </c>
      <c r="C525" t="s">
        <v>97</v>
      </c>
      <c r="D525">
        <v>0.01</v>
      </c>
      <c r="F525">
        <v>1.0833600000000001</v>
      </c>
      <c r="I525" s="444">
        <v>43279.05972222222</v>
      </c>
      <c r="J525">
        <v>1.0835699999999999</v>
      </c>
      <c r="N525">
        <v>0.06</v>
      </c>
      <c r="Q525">
        <v>167</v>
      </c>
      <c r="R525" t="s">
        <v>97</v>
      </c>
      <c r="S525">
        <v>6</v>
      </c>
    </row>
    <row r="526" spans="1:19">
      <c r="A526">
        <v>522</v>
      </c>
      <c r="B526" s="444">
        <v>43278.738888888889</v>
      </c>
      <c r="C526" t="s">
        <v>97</v>
      </c>
      <c r="D526">
        <v>0.01</v>
      </c>
      <c r="F526">
        <v>1.0822400000000001</v>
      </c>
      <c r="I526" s="444">
        <v>43279.05972222222</v>
      </c>
      <c r="J526">
        <v>1.0835699999999999</v>
      </c>
      <c r="N526">
        <v>0.81</v>
      </c>
      <c r="Q526">
        <v>167</v>
      </c>
      <c r="R526" t="s">
        <v>97</v>
      </c>
      <c r="S526">
        <v>6</v>
      </c>
    </row>
    <row r="527" spans="1:19">
      <c r="A527">
        <v>523</v>
      </c>
      <c r="B527" s="444">
        <v>43278.800694444442</v>
      </c>
      <c r="C527" t="s">
        <v>97</v>
      </c>
      <c r="D527">
        <v>0.01</v>
      </c>
      <c r="F527">
        <v>1.0811200000000001</v>
      </c>
      <c r="I527" s="444">
        <v>43279.05972222222</v>
      </c>
      <c r="J527">
        <v>1.0835699999999999</v>
      </c>
      <c r="N527">
        <v>1.56</v>
      </c>
      <c r="Q527">
        <v>167</v>
      </c>
      <c r="R527" t="s">
        <v>97</v>
      </c>
      <c r="S527">
        <v>6</v>
      </c>
    </row>
    <row r="528" spans="1:19">
      <c r="A528">
        <v>524</v>
      </c>
      <c r="B528" s="444">
        <v>43278.802083333336</v>
      </c>
      <c r="C528" t="s">
        <v>97</v>
      </c>
      <c r="D528">
        <v>0.02</v>
      </c>
      <c r="F528">
        <v>1.0800099999999999</v>
      </c>
      <c r="I528" s="444">
        <v>43279.05972222222</v>
      </c>
      <c r="J528">
        <v>1.0835699999999999</v>
      </c>
      <c r="N528">
        <v>4.6100000000000003</v>
      </c>
      <c r="Q528">
        <v>167</v>
      </c>
      <c r="R528" t="s">
        <v>97</v>
      </c>
      <c r="S528">
        <v>6</v>
      </c>
    </row>
    <row r="529" spans="1:19">
      <c r="A529">
        <v>525</v>
      </c>
      <c r="B529" s="444">
        <v>43278.881944444445</v>
      </c>
      <c r="C529" t="s">
        <v>97</v>
      </c>
      <c r="D529">
        <v>0.03</v>
      </c>
      <c r="F529">
        <v>1.0782700000000001</v>
      </c>
      <c r="I529" s="444">
        <v>43279.05972222222</v>
      </c>
      <c r="J529">
        <v>1.0835699999999999</v>
      </c>
      <c r="N529">
        <v>10.44</v>
      </c>
      <c r="Q529">
        <v>167</v>
      </c>
      <c r="R529" t="s">
        <v>97</v>
      </c>
      <c r="S529">
        <v>6</v>
      </c>
    </row>
    <row r="530" spans="1:19">
      <c r="A530">
        <v>526</v>
      </c>
      <c r="B530" s="444">
        <v>43279.120138888888</v>
      </c>
      <c r="C530" t="s">
        <v>97</v>
      </c>
      <c r="D530">
        <v>0.01</v>
      </c>
      <c r="F530">
        <v>1.0846800000000001</v>
      </c>
      <c r="I530" s="444">
        <v>43279.382638888892</v>
      </c>
      <c r="J530">
        <v>1.08616</v>
      </c>
      <c r="N530">
        <v>1</v>
      </c>
      <c r="Q530">
        <v>168</v>
      </c>
      <c r="R530" t="s">
        <v>97</v>
      </c>
      <c r="S530">
        <v>2</v>
      </c>
    </row>
    <row r="531" spans="1:19">
      <c r="A531">
        <v>527</v>
      </c>
      <c r="B531" s="444">
        <v>43279.273611111108</v>
      </c>
      <c r="C531" t="s">
        <v>97</v>
      </c>
      <c r="D531">
        <v>0.01</v>
      </c>
      <c r="F531">
        <v>1.0835699999999999</v>
      </c>
      <c r="I531" s="444">
        <v>43279.382638888892</v>
      </c>
      <c r="J531">
        <v>1.08616</v>
      </c>
      <c r="N531">
        <v>1.74</v>
      </c>
      <c r="Q531">
        <v>168</v>
      </c>
      <c r="R531" t="s">
        <v>97</v>
      </c>
      <c r="S531">
        <v>2</v>
      </c>
    </row>
    <row r="532" spans="1:19">
      <c r="A532">
        <v>528</v>
      </c>
      <c r="B532" s="444">
        <v>43279.40625</v>
      </c>
      <c r="C532" t="s">
        <v>97</v>
      </c>
      <c r="D532">
        <v>0.01</v>
      </c>
      <c r="F532">
        <v>1.08524</v>
      </c>
      <c r="I532" s="444">
        <v>43279.591666666667</v>
      </c>
      <c r="J532">
        <v>1.08727</v>
      </c>
      <c r="N532">
        <v>1.37</v>
      </c>
      <c r="Q532">
        <v>169</v>
      </c>
      <c r="R532" t="s">
        <v>97</v>
      </c>
      <c r="S532">
        <v>1</v>
      </c>
    </row>
    <row r="533" spans="1:19">
      <c r="A533">
        <v>530</v>
      </c>
      <c r="B533" s="444">
        <v>43279.597222222219</v>
      </c>
      <c r="C533" t="s">
        <v>97</v>
      </c>
      <c r="D533">
        <v>0.01</v>
      </c>
      <c r="F533">
        <v>1.08667</v>
      </c>
      <c r="I533" s="444">
        <v>43279.754861111112</v>
      </c>
      <c r="J533">
        <v>1.0886400000000001</v>
      </c>
      <c r="N533">
        <v>1.33</v>
      </c>
      <c r="Q533">
        <v>170</v>
      </c>
      <c r="R533" t="s">
        <v>97</v>
      </c>
      <c r="S533">
        <v>1</v>
      </c>
    </row>
    <row r="534" spans="1:19">
      <c r="A534">
        <v>531</v>
      </c>
      <c r="B534" s="444">
        <v>43279.828472222223</v>
      </c>
      <c r="C534" t="s">
        <v>97</v>
      </c>
      <c r="D534">
        <v>0.01</v>
      </c>
      <c r="F534">
        <v>1.0880300000000001</v>
      </c>
      <c r="I534" s="444">
        <v>43280.111111111109</v>
      </c>
      <c r="J534">
        <v>1.0900700000000001</v>
      </c>
      <c r="N534">
        <v>1.35</v>
      </c>
      <c r="Q534">
        <v>171</v>
      </c>
      <c r="R534" t="s">
        <v>97</v>
      </c>
      <c r="S534">
        <v>1</v>
      </c>
    </row>
    <row r="535" spans="1:19">
      <c r="A535">
        <v>532</v>
      </c>
      <c r="B535" s="444">
        <v>43280.118750000001</v>
      </c>
      <c r="C535" t="s">
        <v>97</v>
      </c>
      <c r="D535">
        <v>0.01</v>
      </c>
      <c r="F535">
        <v>1.0897600000000001</v>
      </c>
      <c r="I535" s="444">
        <v>43280.287499999999</v>
      </c>
      <c r="J535">
        <v>1.0917699999999999</v>
      </c>
      <c r="N535">
        <v>1.35</v>
      </c>
      <c r="Q535">
        <v>172</v>
      </c>
      <c r="R535" t="s">
        <v>97</v>
      </c>
      <c r="S535">
        <v>1</v>
      </c>
    </row>
    <row r="536" spans="1:19">
      <c r="A536">
        <v>534</v>
      </c>
      <c r="B536" s="444">
        <v>43280.331944444442</v>
      </c>
      <c r="C536" t="s">
        <v>97</v>
      </c>
      <c r="D536" s="488">
        <v>0.01</v>
      </c>
      <c r="F536">
        <v>1.09169</v>
      </c>
      <c r="I536" s="444">
        <v>43283.398611111108</v>
      </c>
      <c r="J536">
        <v>1.0925100000000001</v>
      </c>
      <c r="N536">
        <v>0.52</v>
      </c>
      <c r="Q536">
        <v>173</v>
      </c>
      <c r="R536" t="s">
        <v>97</v>
      </c>
      <c r="S536">
        <v>3</v>
      </c>
    </row>
    <row r="537" spans="1:19">
      <c r="A537">
        <v>535</v>
      </c>
      <c r="B537" s="444">
        <v>43282.875694444447</v>
      </c>
      <c r="C537" t="s">
        <v>97</v>
      </c>
      <c r="D537">
        <v>0.01</v>
      </c>
      <c r="F537">
        <v>1.0904499999999999</v>
      </c>
      <c r="I537" s="444">
        <v>43283.398611111108</v>
      </c>
      <c r="J537">
        <v>1.0925100000000001</v>
      </c>
      <c r="N537">
        <v>1.36</v>
      </c>
      <c r="Q537">
        <v>173</v>
      </c>
      <c r="R537" t="s">
        <v>97</v>
      </c>
      <c r="S537">
        <v>3</v>
      </c>
    </row>
    <row r="538" spans="1:19">
      <c r="A538">
        <v>536</v>
      </c>
      <c r="B538" s="444">
        <v>43283.163194444445</v>
      </c>
      <c r="C538" t="s">
        <v>97</v>
      </c>
      <c r="D538">
        <v>0.01</v>
      </c>
      <c r="F538">
        <v>1.08931</v>
      </c>
      <c r="I538" s="444">
        <v>43283.398611111108</v>
      </c>
      <c r="J538">
        <v>1.0925100000000001</v>
      </c>
      <c r="N538">
        <v>2.16</v>
      </c>
      <c r="Q538">
        <v>173</v>
      </c>
      <c r="R538" t="s">
        <v>97</v>
      </c>
      <c r="S538">
        <v>3</v>
      </c>
    </row>
    <row r="539" spans="1:19">
      <c r="A539">
        <v>537</v>
      </c>
      <c r="B539" s="444">
        <v>43283.499305555553</v>
      </c>
      <c r="C539" t="s">
        <v>97</v>
      </c>
      <c r="D539">
        <v>0.01</v>
      </c>
      <c r="F539">
        <v>1.09405</v>
      </c>
      <c r="I539" s="444">
        <v>43284.047222222223</v>
      </c>
      <c r="J539">
        <v>1.09494</v>
      </c>
      <c r="N539">
        <v>0.56999999999999995</v>
      </c>
      <c r="Q539">
        <v>174</v>
      </c>
      <c r="R539" t="s">
        <v>97</v>
      </c>
      <c r="S539">
        <v>3</v>
      </c>
    </row>
    <row r="540" spans="1:19">
      <c r="A540">
        <v>538</v>
      </c>
      <c r="B540" s="444">
        <v>43283.625</v>
      </c>
      <c r="C540" t="s">
        <v>97</v>
      </c>
      <c r="D540">
        <v>0.01</v>
      </c>
      <c r="F540">
        <v>1.09294</v>
      </c>
      <c r="I540" s="444">
        <v>43284.047222222223</v>
      </c>
      <c r="J540">
        <v>1.09494</v>
      </c>
      <c r="N540">
        <v>1.32</v>
      </c>
      <c r="Q540">
        <v>174</v>
      </c>
      <c r="R540" t="s">
        <v>97</v>
      </c>
      <c r="S540">
        <v>3</v>
      </c>
    </row>
    <row r="541" spans="1:19">
      <c r="A541">
        <v>539</v>
      </c>
      <c r="B541" s="444">
        <v>43283.634722222225</v>
      </c>
      <c r="C541" t="s">
        <v>97</v>
      </c>
      <c r="D541">
        <v>0.01</v>
      </c>
      <c r="F541">
        <v>1.09182</v>
      </c>
      <c r="I541" s="444">
        <v>43284.047222222223</v>
      </c>
      <c r="J541">
        <v>1.09494</v>
      </c>
      <c r="N541">
        <v>2.08</v>
      </c>
      <c r="Q541">
        <v>174</v>
      </c>
      <c r="R541" t="s">
        <v>97</v>
      </c>
      <c r="S541">
        <v>3</v>
      </c>
    </row>
    <row r="542" spans="1:19">
      <c r="A542">
        <v>540</v>
      </c>
      <c r="B542" s="444">
        <v>43284.054166666669</v>
      </c>
      <c r="C542" t="s">
        <v>97</v>
      </c>
      <c r="D542">
        <v>0.01</v>
      </c>
      <c r="F542">
        <v>1.09456</v>
      </c>
      <c r="I542" s="444">
        <v>43284.200694444444</v>
      </c>
      <c r="J542">
        <v>1.0960300000000001</v>
      </c>
      <c r="N542">
        <v>0.99</v>
      </c>
      <c r="Q542">
        <v>175</v>
      </c>
      <c r="R542" t="s">
        <v>97</v>
      </c>
      <c r="S542">
        <v>2</v>
      </c>
    </row>
    <row r="543" spans="1:19">
      <c r="A543">
        <v>541</v>
      </c>
      <c r="B543" s="444">
        <v>43284.079861111109</v>
      </c>
      <c r="C543" t="s">
        <v>97</v>
      </c>
      <c r="D543">
        <v>0.01</v>
      </c>
      <c r="F543">
        <v>1.0934600000000001</v>
      </c>
      <c r="I543" s="444">
        <v>43284.200694444444</v>
      </c>
      <c r="J543">
        <v>1.0960300000000001</v>
      </c>
      <c r="N543">
        <v>1.73</v>
      </c>
      <c r="Q543">
        <v>175</v>
      </c>
      <c r="R543" t="s">
        <v>97</v>
      </c>
      <c r="S543">
        <v>2</v>
      </c>
    </row>
    <row r="544" spans="1:19">
      <c r="A544">
        <v>543</v>
      </c>
      <c r="B544" s="444">
        <v>43284.293749999997</v>
      </c>
      <c r="C544" t="s">
        <v>97</v>
      </c>
      <c r="D544">
        <v>0.01</v>
      </c>
      <c r="F544">
        <v>1.0982499999999999</v>
      </c>
      <c r="I544" s="444">
        <v>43294.199305555558</v>
      </c>
      <c r="J544">
        <v>1.09491</v>
      </c>
      <c r="N544">
        <v>-2.6</v>
      </c>
      <c r="Q544">
        <v>176</v>
      </c>
      <c r="R544" t="s">
        <v>97</v>
      </c>
      <c r="S544">
        <v>8</v>
      </c>
    </row>
    <row r="545" spans="1:19">
      <c r="A545">
        <v>544</v>
      </c>
      <c r="B545" s="444">
        <v>43284.352083333331</v>
      </c>
      <c r="C545" t="s">
        <v>97</v>
      </c>
      <c r="D545">
        <v>0.01</v>
      </c>
      <c r="F545">
        <v>1.09714</v>
      </c>
      <c r="I545" s="444">
        <v>43294.199305555558</v>
      </c>
      <c r="J545">
        <v>1.09491</v>
      </c>
      <c r="N545">
        <v>-1.85</v>
      </c>
      <c r="Q545">
        <v>176</v>
      </c>
      <c r="R545" t="s">
        <v>97</v>
      </c>
      <c r="S545">
        <v>8</v>
      </c>
    </row>
    <row r="546" spans="1:19">
      <c r="A546">
        <v>545</v>
      </c>
      <c r="B546" s="444">
        <v>43284.6</v>
      </c>
      <c r="C546" t="s">
        <v>97</v>
      </c>
      <c r="D546">
        <v>0.01</v>
      </c>
      <c r="F546">
        <v>1.0960399999999999</v>
      </c>
      <c r="I546" s="444">
        <v>43294.199305555558</v>
      </c>
      <c r="J546">
        <v>1.09491</v>
      </c>
      <c r="N546">
        <v>-1.1100000000000001</v>
      </c>
      <c r="Q546">
        <v>176</v>
      </c>
      <c r="R546" t="s">
        <v>97</v>
      </c>
      <c r="S546">
        <v>8</v>
      </c>
    </row>
    <row r="547" spans="1:19">
      <c r="A547">
        <v>546</v>
      </c>
      <c r="B547" s="444">
        <v>43284.614583333336</v>
      </c>
      <c r="C547" t="s">
        <v>97</v>
      </c>
      <c r="D547">
        <v>0.01</v>
      </c>
      <c r="F547">
        <v>1.09494</v>
      </c>
      <c r="I547" s="444">
        <v>43294.199305555558</v>
      </c>
      <c r="J547">
        <v>1.09491</v>
      </c>
      <c r="N547">
        <v>-0.37</v>
      </c>
      <c r="Q547">
        <v>176</v>
      </c>
      <c r="R547" t="s">
        <v>97</v>
      </c>
      <c r="S547">
        <v>8</v>
      </c>
    </row>
    <row r="548" spans="1:19">
      <c r="A548">
        <v>547</v>
      </c>
      <c r="B548" s="444">
        <v>43284.635416666664</v>
      </c>
      <c r="C548" t="s">
        <v>97</v>
      </c>
      <c r="D548">
        <v>0.02</v>
      </c>
      <c r="F548">
        <v>1.0938300000000001</v>
      </c>
      <c r="I548" s="444">
        <v>43294.199305555558</v>
      </c>
      <c r="J548">
        <v>1.09491</v>
      </c>
      <c r="N548">
        <v>0.74</v>
      </c>
      <c r="Q548">
        <v>176</v>
      </c>
      <c r="R548" t="s">
        <v>97</v>
      </c>
      <c r="S548">
        <v>8</v>
      </c>
    </row>
    <row r="549" spans="1:19">
      <c r="A549">
        <v>548</v>
      </c>
      <c r="B549" s="444">
        <v>43284.644444444442</v>
      </c>
      <c r="C549" t="s">
        <v>97</v>
      </c>
      <c r="D549">
        <v>0.03</v>
      </c>
      <c r="F549">
        <v>1.0927100000000001</v>
      </c>
      <c r="I549" s="444">
        <v>43294.199305555558</v>
      </c>
      <c r="J549">
        <v>1.09491</v>
      </c>
      <c r="N549">
        <v>3.39</v>
      </c>
      <c r="Q549">
        <v>176</v>
      </c>
      <c r="R549" t="s">
        <v>97</v>
      </c>
      <c r="S549">
        <v>8</v>
      </c>
    </row>
    <row r="550" spans="1:19">
      <c r="A550">
        <v>549</v>
      </c>
      <c r="B550" s="444">
        <v>43285.334027777775</v>
      </c>
      <c r="C550" t="s">
        <v>97</v>
      </c>
      <c r="D550">
        <v>0.05</v>
      </c>
      <c r="F550">
        <v>1.0915999999999999</v>
      </c>
      <c r="I550" s="444">
        <v>43294.199305555558</v>
      </c>
      <c r="J550">
        <v>1.09491</v>
      </c>
      <c r="N550">
        <v>9.52</v>
      </c>
      <c r="Q550">
        <v>176</v>
      </c>
      <c r="R550" t="s">
        <v>97</v>
      </c>
      <c r="S550">
        <v>8</v>
      </c>
    </row>
    <row r="551" spans="1:19">
      <c r="A551">
        <v>551</v>
      </c>
      <c r="B551" s="444">
        <v>43286.938194444447</v>
      </c>
      <c r="C551" t="s">
        <v>97</v>
      </c>
      <c r="D551">
        <v>0.09</v>
      </c>
      <c r="F551">
        <v>1.0869899999999999</v>
      </c>
      <c r="I551" s="444">
        <v>43294.199305555558</v>
      </c>
      <c r="J551">
        <v>1.09491</v>
      </c>
      <c r="N551">
        <v>45.9</v>
      </c>
      <c r="Q551">
        <v>176</v>
      </c>
      <c r="R551" t="s">
        <v>97</v>
      </c>
      <c r="S551">
        <v>8</v>
      </c>
    </row>
    <row r="552" spans="1:19">
      <c r="A552">
        <v>550</v>
      </c>
      <c r="B552" s="444">
        <v>43286.695833333331</v>
      </c>
      <c r="C552" t="s">
        <v>98</v>
      </c>
      <c r="D552">
        <v>0.01</v>
      </c>
      <c r="F552">
        <v>1.0876600000000001</v>
      </c>
      <c r="I552" s="444">
        <v>43287.70208333333</v>
      </c>
      <c r="J552">
        <v>1.08562</v>
      </c>
      <c r="N552">
        <v>1.34</v>
      </c>
      <c r="Q552">
        <v>177</v>
      </c>
      <c r="R552" t="s">
        <v>98</v>
      </c>
      <c r="S552">
        <v>1</v>
      </c>
    </row>
    <row r="553" spans="1:19">
      <c r="A553">
        <v>552</v>
      </c>
      <c r="B553" s="444">
        <v>43289.882638888892</v>
      </c>
      <c r="C553" t="s">
        <v>98</v>
      </c>
      <c r="D553">
        <v>0.01</v>
      </c>
      <c r="F553">
        <v>1.08663</v>
      </c>
      <c r="I553" s="444">
        <v>43291.947916666664</v>
      </c>
      <c r="J553">
        <v>1.0881099999999999</v>
      </c>
      <c r="N553">
        <v>-1.04</v>
      </c>
      <c r="Q553">
        <v>178</v>
      </c>
      <c r="R553" t="s">
        <v>98</v>
      </c>
      <c r="S553">
        <v>7</v>
      </c>
    </row>
    <row r="554" spans="1:19">
      <c r="A554">
        <v>553</v>
      </c>
      <c r="B554" s="444">
        <v>43289.993750000001</v>
      </c>
      <c r="C554" t="s">
        <v>98</v>
      </c>
      <c r="D554">
        <v>0.01</v>
      </c>
      <c r="F554">
        <v>1.0877300000000001</v>
      </c>
      <c r="I554" s="444">
        <v>43291.947916666664</v>
      </c>
      <c r="J554">
        <v>1.0881099999999999</v>
      </c>
      <c r="N554">
        <v>-0.3</v>
      </c>
      <c r="Q554">
        <v>178</v>
      </c>
      <c r="R554" t="s">
        <v>98</v>
      </c>
      <c r="S554">
        <v>7</v>
      </c>
    </row>
    <row r="555" spans="1:19">
      <c r="A555">
        <v>554</v>
      </c>
      <c r="B555" s="444">
        <v>43290.04583333333</v>
      </c>
      <c r="C555" t="s">
        <v>98</v>
      </c>
      <c r="D555">
        <v>0.01</v>
      </c>
      <c r="F555">
        <v>1.08887</v>
      </c>
      <c r="I555" s="444">
        <v>43291.947916666664</v>
      </c>
      <c r="J555">
        <v>1.0881099999999999</v>
      </c>
      <c r="N555">
        <v>0.49</v>
      </c>
      <c r="Q555">
        <v>178</v>
      </c>
      <c r="R555" t="s">
        <v>98</v>
      </c>
      <c r="S555">
        <v>7</v>
      </c>
    </row>
    <row r="556" spans="1:19">
      <c r="A556">
        <v>555</v>
      </c>
      <c r="B556" s="444">
        <v>43290.068749999999</v>
      </c>
      <c r="C556" t="s">
        <v>98</v>
      </c>
      <c r="D556">
        <v>0.01</v>
      </c>
      <c r="F556">
        <v>1.09002</v>
      </c>
      <c r="I556" s="444">
        <v>43291.947916666664</v>
      </c>
      <c r="J556">
        <v>1.0881099999999999</v>
      </c>
      <c r="N556">
        <v>1.26</v>
      </c>
      <c r="Q556">
        <v>178</v>
      </c>
      <c r="R556" t="s">
        <v>98</v>
      </c>
      <c r="S556">
        <v>7</v>
      </c>
    </row>
    <row r="557" spans="1:19">
      <c r="A557">
        <v>556</v>
      </c>
      <c r="B557" s="444">
        <v>43290.306944444441</v>
      </c>
      <c r="C557" t="s">
        <v>98</v>
      </c>
      <c r="D557">
        <v>0.02</v>
      </c>
      <c r="F557">
        <v>1.0911200000000001</v>
      </c>
      <c r="I557" s="444">
        <v>43291.947916666664</v>
      </c>
      <c r="J557">
        <v>1.0881099999999999</v>
      </c>
      <c r="N557">
        <v>4</v>
      </c>
      <c r="Q557">
        <v>178</v>
      </c>
      <c r="R557" t="s">
        <v>98</v>
      </c>
      <c r="S557">
        <v>7</v>
      </c>
    </row>
    <row r="558" spans="1:19">
      <c r="A558">
        <v>557</v>
      </c>
      <c r="B558" s="444">
        <v>43290.354861111111</v>
      </c>
      <c r="C558" t="s">
        <v>98</v>
      </c>
      <c r="D558">
        <v>0.03</v>
      </c>
      <c r="F558">
        <v>1.0922400000000001</v>
      </c>
      <c r="I558" s="444">
        <v>43291.947916666664</v>
      </c>
      <c r="J558">
        <v>1.0881099999999999</v>
      </c>
      <c r="N558">
        <v>8.27</v>
      </c>
      <c r="Q558">
        <v>178</v>
      </c>
      <c r="R558" t="s">
        <v>98</v>
      </c>
      <c r="S558">
        <v>7</v>
      </c>
    </row>
    <row r="559" spans="1:19">
      <c r="A559">
        <v>558</v>
      </c>
      <c r="B559" s="444">
        <v>43290.378472222219</v>
      </c>
      <c r="C559" t="s">
        <v>98</v>
      </c>
      <c r="D559">
        <v>0.05</v>
      </c>
      <c r="F559">
        <v>1.09335</v>
      </c>
      <c r="I559" s="444">
        <v>43291.947916666664</v>
      </c>
      <c r="J559">
        <v>1.0881099999999999</v>
      </c>
      <c r="N559">
        <v>17.52</v>
      </c>
      <c r="Q559">
        <v>178</v>
      </c>
      <c r="R559" t="s">
        <v>98</v>
      </c>
      <c r="S559">
        <v>7</v>
      </c>
    </row>
    <row r="560" spans="1:19">
      <c r="A560">
        <v>559</v>
      </c>
      <c r="B560" s="444">
        <v>43292.012499999997</v>
      </c>
      <c r="C560" t="s">
        <v>98</v>
      </c>
      <c r="D560">
        <v>0.01</v>
      </c>
      <c r="F560">
        <v>1.0886</v>
      </c>
      <c r="I560" s="444">
        <v>43292.259027777778</v>
      </c>
      <c r="J560">
        <v>1.0871999999999999</v>
      </c>
      <c r="N560">
        <v>0.94</v>
      </c>
      <c r="Q560">
        <v>179</v>
      </c>
      <c r="R560" t="s">
        <v>98</v>
      </c>
      <c r="S560">
        <v>2</v>
      </c>
    </row>
    <row r="561" spans="1:19">
      <c r="A561">
        <v>560</v>
      </c>
      <c r="B561" s="444">
        <v>43292.084722222222</v>
      </c>
      <c r="C561" t="s">
        <v>98</v>
      </c>
      <c r="D561">
        <v>0.01</v>
      </c>
      <c r="F561">
        <v>1.0897699999999999</v>
      </c>
      <c r="I561" s="444">
        <v>43292.259027777778</v>
      </c>
      <c r="J561">
        <v>1.0871999999999999</v>
      </c>
      <c r="N561">
        <v>1.73</v>
      </c>
      <c r="Q561">
        <v>179</v>
      </c>
      <c r="R561" t="s">
        <v>98</v>
      </c>
      <c r="S561">
        <v>2</v>
      </c>
    </row>
    <row r="562" spans="1:19">
      <c r="A562">
        <v>561</v>
      </c>
      <c r="B562" s="444">
        <v>43292.308333333334</v>
      </c>
      <c r="C562" t="s">
        <v>98</v>
      </c>
      <c r="D562">
        <v>0.01</v>
      </c>
      <c r="F562">
        <v>1.0878099999999999</v>
      </c>
      <c r="I562" s="444">
        <v>43298.13958333333</v>
      </c>
      <c r="J562">
        <v>1.0891900000000001</v>
      </c>
      <c r="N562">
        <v>-1.08</v>
      </c>
      <c r="Q562">
        <v>180</v>
      </c>
      <c r="R562" t="s">
        <v>98</v>
      </c>
      <c r="S562">
        <v>7</v>
      </c>
    </row>
    <row r="563" spans="1:19">
      <c r="A563">
        <v>562</v>
      </c>
      <c r="B563" s="444">
        <v>43292.51666666667</v>
      </c>
      <c r="C563" t="s">
        <v>98</v>
      </c>
      <c r="D563">
        <v>0.01</v>
      </c>
      <c r="F563">
        <v>1.08893</v>
      </c>
      <c r="I563" s="444">
        <v>43298.13958333333</v>
      </c>
      <c r="J563">
        <v>1.0891900000000001</v>
      </c>
      <c r="N563">
        <v>-0.32</v>
      </c>
      <c r="Q563">
        <v>180</v>
      </c>
      <c r="R563" t="s">
        <v>98</v>
      </c>
      <c r="S563">
        <v>7</v>
      </c>
    </row>
    <row r="564" spans="1:19">
      <c r="A564">
        <v>563</v>
      </c>
      <c r="B564" s="444">
        <v>43292.586111111108</v>
      </c>
      <c r="C564" t="s">
        <v>98</v>
      </c>
      <c r="D564">
        <v>0.01</v>
      </c>
      <c r="F564">
        <v>1.0900399999999999</v>
      </c>
      <c r="I564" s="444">
        <v>43298.13958333333</v>
      </c>
      <c r="J564">
        <v>1.0891900000000001</v>
      </c>
      <c r="N564">
        <v>0.42</v>
      </c>
      <c r="Q564">
        <v>180</v>
      </c>
      <c r="R564" t="s">
        <v>98</v>
      </c>
      <c r="S564">
        <v>7</v>
      </c>
    </row>
    <row r="565" spans="1:19">
      <c r="A565">
        <v>564</v>
      </c>
      <c r="B565" s="444">
        <v>43293.066666666666</v>
      </c>
      <c r="C565" t="s">
        <v>98</v>
      </c>
      <c r="D565">
        <v>0.01</v>
      </c>
      <c r="F565">
        <v>1.09114</v>
      </c>
      <c r="I565" s="444">
        <v>43298.13958333333</v>
      </c>
      <c r="J565">
        <v>1.0891900000000001</v>
      </c>
      <c r="N565">
        <v>1.24</v>
      </c>
      <c r="Q565">
        <v>180</v>
      </c>
      <c r="R565" t="s">
        <v>98</v>
      </c>
      <c r="S565">
        <v>7</v>
      </c>
    </row>
    <row r="566" spans="1:19">
      <c r="A566">
        <v>565</v>
      </c>
      <c r="B566" s="444">
        <v>43293.098611111112</v>
      </c>
      <c r="C566" t="s">
        <v>98</v>
      </c>
      <c r="D566">
        <v>0.02</v>
      </c>
      <c r="F566">
        <v>1.09226</v>
      </c>
      <c r="I566" s="444">
        <v>43298.13958333333</v>
      </c>
      <c r="J566">
        <v>1.0891900000000001</v>
      </c>
      <c r="N566">
        <v>3.99</v>
      </c>
      <c r="Q566">
        <v>180</v>
      </c>
      <c r="R566" t="s">
        <v>98</v>
      </c>
      <c r="S566">
        <v>7</v>
      </c>
    </row>
    <row r="567" spans="1:19">
      <c r="A567">
        <v>566</v>
      </c>
      <c r="B567" s="444">
        <v>43293.60833333333</v>
      </c>
      <c r="C567" t="s">
        <v>98</v>
      </c>
      <c r="D567">
        <v>0.03</v>
      </c>
      <c r="F567">
        <v>1.09341</v>
      </c>
      <c r="I567" s="444">
        <v>43298.13958333333</v>
      </c>
      <c r="J567">
        <v>1.0891900000000001</v>
      </c>
      <c r="N567">
        <v>8.31</v>
      </c>
      <c r="Q567">
        <v>180</v>
      </c>
      <c r="R567" t="s">
        <v>98</v>
      </c>
      <c r="S567">
        <v>7</v>
      </c>
    </row>
    <row r="568" spans="1:19">
      <c r="A568">
        <v>567</v>
      </c>
      <c r="B568" s="444">
        <v>43294.01666666667</v>
      </c>
      <c r="C568" t="s">
        <v>98</v>
      </c>
      <c r="D568">
        <v>0.05</v>
      </c>
      <c r="F568">
        <v>1.0945199999999999</v>
      </c>
      <c r="I568" s="444">
        <v>43298.13958333333</v>
      </c>
      <c r="J568">
        <v>1.0891900000000001</v>
      </c>
      <c r="N568">
        <v>17.7</v>
      </c>
      <c r="Q568">
        <v>180</v>
      </c>
      <c r="R568" t="s">
        <v>98</v>
      </c>
      <c r="S568">
        <v>7</v>
      </c>
    </row>
    <row r="569" spans="1:19">
      <c r="A569">
        <v>568</v>
      </c>
      <c r="B569" s="444">
        <v>43294.292361111111</v>
      </c>
      <c r="C569" t="s">
        <v>97</v>
      </c>
      <c r="D569">
        <v>0.01</v>
      </c>
      <c r="F569">
        <v>1.0955299999999999</v>
      </c>
      <c r="I569" s="444">
        <v>43297.947916666664</v>
      </c>
      <c r="J569">
        <v>1.097</v>
      </c>
      <c r="N569">
        <v>0.96</v>
      </c>
      <c r="Q569">
        <v>181</v>
      </c>
      <c r="R569" t="s">
        <v>97</v>
      </c>
      <c r="S569">
        <v>2</v>
      </c>
    </row>
    <row r="570" spans="1:19">
      <c r="A570">
        <v>569</v>
      </c>
      <c r="B570" s="444">
        <v>43297.500694444447</v>
      </c>
      <c r="C570" t="s">
        <v>97</v>
      </c>
      <c r="D570">
        <v>0.01</v>
      </c>
      <c r="F570">
        <v>1.0944199999999999</v>
      </c>
      <c r="I570" s="444">
        <v>43297.947916666664</v>
      </c>
      <c r="J570">
        <v>1.097</v>
      </c>
      <c r="N570">
        <v>1.73</v>
      </c>
      <c r="Q570">
        <v>181</v>
      </c>
      <c r="R570" t="s">
        <v>97</v>
      </c>
      <c r="S570">
        <v>2</v>
      </c>
    </row>
    <row r="571" spans="1:19">
      <c r="A571">
        <v>570</v>
      </c>
      <c r="B571" s="444">
        <v>43297.950694444444</v>
      </c>
      <c r="C571" t="s">
        <v>97</v>
      </c>
      <c r="D571">
        <v>0.01</v>
      </c>
      <c r="F571">
        <v>1.0952500000000001</v>
      </c>
      <c r="I571" s="444">
        <v>43300.088194444441</v>
      </c>
      <c r="J571">
        <v>1.09389</v>
      </c>
      <c r="N571">
        <v>-1.07</v>
      </c>
      <c r="Q571">
        <v>182</v>
      </c>
      <c r="R571" t="s">
        <v>97</v>
      </c>
      <c r="S571">
        <v>7</v>
      </c>
    </row>
    <row r="572" spans="1:19">
      <c r="A572">
        <v>571</v>
      </c>
      <c r="B572" s="444">
        <v>43297.967361111114</v>
      </c>
      <c r="C572" t="s">
        <v>97</v>
      </c>
      <c r="D572">
        <v>0.01</v>
      </c>
      <c r="F572">
        <v>1.0941000000000001</v>
      </c>
      <c r="I572" s="444">
        <v>43300.088194444441</v>
      </c>
      <c r="J572">
        <v>1.09389</v>
      </c>
      <c r="N572">
        <v>-0.28999999999999998</v>
      </c>
      <c r="Q572">
        <v>182</v>
      </c>
      <c r="R572" t="s">
        <v>97</v>
      </c>
      <c r="S572">
        <v>7</v>
      </c>
    </row>
    <row r="573" spans="1:19">
      <c r="A573">
        <v>572</v>
      </c>
      <c r="B573" s="444">
        <v>43297.979861111111</v>
      </c>
      <c r="C573" t="s">
        <v>97</v>
      </c>
      <c r="D573">
        <v>0.01</v>
      </c>
      <c r="F573">
        <v>1.0929899999999999</v>
      </c>
      <c r="I573" s="444">
        <v>43300.088194444441</v>
      </c>
      <c r="J573">
        <v>1.09389</v>
      </c>
      <c r="N573">
        <v>0.46</v>
      </c>
      <c r="Q573">
        <v>182</v>
      </c>
      <c r="R573" t="s">
        <v>97</v>
      </c>
      <c r="S573">
        <v>7</v>
      </c>
    </row>
    <row r="574" spans="1:19">
      <c r="A574">
        <v>573</v>
      </c>
      <c r="B574" s="444">
        <v>43298.131249999999</v>
      </c>
      <c r="C574" t="s">
        <v>97</v>
      </c>
      <c r="D574">
        <v>0.01</v>
      </c>
      <c r="F574">
        <v>1.09189</v>
      </c>
      <c r="I574" s="444">
        <v>43300.088194444441</v>
      </c>
      <c r="J574">
        <v>1.09389</v>
      </c>
      <c r="N574">
        <v>1.23</v>
      </c>
      <c r="Q574">
        <v>182</v>
      </c>
      <c r="R574" t="s">
        <v>97</v>
      </c>
      <c r="S574">
        <v>7</v>
      </c>
    </row>
    <row r="575" spans="1:19">
      <c r="A575">
        <v>574</v>
      </c>
      <c r="B575" s="444">
        <v>43298.133333333331</v>
      </c>
      <c r="C575" t="s">
        <v>97</v>
      </c>
      <c r="D575">
        <v>0.02</v>
      </c>
      <c r="F575">
        <v>1.09076</v>
      </c>
      <c r="I575" s="444">
        <v>43300.088194444441</v>
      </c>
      <c r="J575">
        <v>1.09389</v>
      </c>
      <c r="N575">
        <v>3.98</v>
      </c>
      <c r="Q575">
        <v>182</v>
      </c>
      <c r="R575" t="s">
        <v>97</v>
      </c>
      <c r="S575">
        <v>7</v>
      </c>
    </row>
    <row r="576" spans="1:19">
      <c r="A576">
        <v>575</v>
      </c>
      <c r="B576" s="444">
        <v>43298.138888888891</v>
      </c>
      <c r="C576" t="s">
        <v>97</v>
      </c>
      <c r="D576">
        <v>0.03</v>
      </c>
      <c r="F576">
        <v>1.0896600000000001</v>
      </c>
      <c r="I576" s="444">
        <v>43300.088194444441</v>
      </c>
      <c r="J576">
        <v>1.09389</v>
      </c>
      <c r="N576">
        <v>8.1999999999999993</v>
      </c>
      <c r="Q576">
        <v>182</v>
      </c>
      <c r="R576" t="s">
        <v>97</v>
      </c>
      <c r="S576">
        <v>7</v>
      </c>
    </row>
    <row r="577" spans="1:19">
      <c r="A577">
        <v>576</v>
      </c>
      <c r="B577" s="444">
        <v>43298.140277777777</v>
      </c>
      <c r="C577" t="s">
        <v>97</v>
      </c>
      <c r="D577">
        <v>0.05</v>
      </c>
      <c r="F577">
        <v>1.0884799999999999</v>
      </c>
      <c r="I577" s="444">
        <v>43300.088194444441</v>
      </c>
      <c r="J577">
        <v>1.09389</v>
      </c>
      <c r="N577">
        <v>17.64</v>
      </c>
      <c r="Q577">
        <v>182</v>
      </c>
      <c r="R577" t="s">
        <v>97</v>
      </c>
      <c r="S577">
        <v>7</v>
      </c>
    </row>
    <row r="578" spans="1:19">
      <c r="A578">
        <v>577</v>
      </c>
      <c r="B578" s="444">
        <v>43298.147222222222</v>
      </c>
      <c r="C578" t="s">
        <v>98</v>
      </c>
      <c r="D578">
        <v>0.01</v>
      </c>
      <c r="F578">
        <v>1.0884199999999999</v>
      </c>
      <c r="I578" s="444">
        <v>43298.336805555555</v>
      </c>
      <c r="J578">
        <v>1.0864400000000001</v>
      </c>
      <c r="N578">
        <v>1.33</v>
      </c>
      <c r="Q578">
        <v>183</v>
      </c>
      <c r="R578" t="s">
        <v>98</v>
      </c>
      <c r="S578">
        <v>1</v>
      </c>
    </row>
    <row r="579" spans="1:19">
      <c r="A579">
        <v>578</v>
      </c>
      <c r="B579" s="444">
        <v>43298.466666666667</v>
      </c>
      <c r="C579" t="s">
        <v>98</v>
      </c>
      <c r="D579">
        <v>0.01</v>
      </c>
      <c r="F579">
        <v>1.0871</v>
      </c>
      <c r="I579" s="444">
        <v>43304.309027777781</v>
      </c>
      <c r="J579">
        <v>1.0881400000000001</v>
      </c>
      <c r="N579">
        <v>-0.85</v>
      </c>
      <c r="Q579">
        <v>184</v>
      </c>
      <c r="R579" t="s">
        <v>98</v>
      </c>
      <c r="S579">
        <v>5</v>
      </c>
    </row>
    <row r="580" spans="1:19">
      <c r="A580">
        <v>579</v>
      </c>
      <c r="B580" s="444">
        <v>43298.560416666667</v>
      </c>
      <c r="C580" t="s">
        <v>98</v>
      </c>
      <c r="D580">
        <v>0.01</v>
      </c>
      <c r="F580">
        <v>1.0882000000000001</v>
      </c>
      <c r="I580" s="444">
        <v>43304.309027777781</v>
      </c>
      <c r="J580">
        <v>1.0881400000000001</v>
      </c>
      <c r="N580">
        <v>-0.1</v>
      </c>
      <c r="Q580">
        <v>184</v>
      </c>
      <c r="R580" t="s">
        <v>98</v>
      </c>
      <c r="S580">
        <v>5</v>
      </c>
    </row>
    <row r="581" spans="1:19">
      <c r="A581">
        <v>580</v>
      </c>
      <c r="B581" s="444">
        <v>43298.611111111109</v>
      </c>
      <c r="C581" t="s">
        <v>98</v>
      </c>
      <c r="D581">
        <v>0.01</v>
      </c>
      <c r="F581">
        <v>1.0893200000000001</v>
      </c>
      <c r="I581" s="444">
        <v>43304.309027777781</v>
      </c>
      <c r="J581">
        <v>1.0881400000000001</v>
      </c>
      <c r="N581">
        <v>0.65</v>
      </c>
      <c r="Q581">
        <v>184</v>
      </c>
      <c r="R581" t="s">
        <v>98</v>
      </c>
      <c r="S581">
        <v>5</v>
      </c>
    </row>
    <row r="582" spans="1:19">
      <c r="A582">
        <v>581</v>
      </c>
      <c r="B582" s="444">
        <v>43300.063194444447</v>
      </c>
      <c r="C582" t="s">
        <v>98</v>
      </c>
      <c r="D582">
        <v>0.01</v>
      </c>
      <c r="F582">
        <v>1.09274</v>
      </c>
      <c r="I582" s="444">
        <v>43304.309027777781</v>
      </c>
      <c r="J582">
        <v>1.0881400000000001</v>
      </c>
      <c r="N582">
        <v>3.05</v>
      </c>
      <c r="Q582">
        <v>184</v>
      </c>
      <c r="R582" t="s">
        <v>98</v>
      </c>
      <c r="S582">
        <v>5</v>
      </c>
    </row>
    <row r="583" spans="1:19">
      <c r="A583">
        <v>582</v>
      </c>
      <c r="B583" s="444">
        <v>43300.088194444441</v>
      </c>
      <c r="C583" t="s">
        <v>98</v>
      </c>
      <c r="D583">
        <v>0.02</v>
      </c>
      <c r="F583">
        <v>1.09388</v>
      </c>
      <c r="I583" s="444">
        <v>43304.309027777781</v>
      </c>
      <c r="J583">
        <v>1.0881400000000001</v>
      </c>
      <c r="N583">
        <v>7.64</v>
      </c>
      <c r="Q583">
        <v>184</v>
      </c>
      <c r="R583" t="s">
        <v>98</v>
      </c>
      <c r="S583">
        <v>5</v>
      </c>
    </row>
    <row r="584" spans="1:19">
      <c r="A584">
        <v>583</v>
      </c>
      <c r="B584" s="444">
        <v>43300.111111111109</v>
      </c>
      <c r="C584" t="s">
        <v>97</v>
      </c>
      <c r="D584">
        <v>0.01</v>
      </c>
      <c r="F584">
        <v>1.09337</v>
      </c>
      <c r="I584" s="444">
        <v>43305.947916666664</v>
      </c>
      <c r="J584">
        <v>1.0919399999999999</v>
      </c>
      <c r="N584">
        <v>-1.05</v>
      </c>
      <c r="Q584">
        <v>185</v>
      </c>
      <c r="R584" t="s">
        <v>97</v>
      </c>
      <c r="S584">
        <v>7</v>
      </c>
    </row>
    <row r="585" spans="1:19">
      <c r="A585">
        <v>584</v>
      </c>
      <c r="B585" s="444">
        <v>43300.310416666667</v>
      </c>
      <c r="C585" t="s">
        <v>97</v>
      </c>
      <c r="D585">
        <v>0.01</v>
      </c>
      <c r="F585">
        <v>1.0922400000000001</v>
      </c>
      <c r="I585" s="444">
        <v>43305.947916666664</v>
      </c>
      <c r="J585">
        <v>1.0919399999999999</v>
      </c>
      <c r="N585">
        <v>-0.28999999999999998</v>
      </c>
      <c r="Q585">
        <v>185</v>
      </c>
      <c r="R585" t="s">
        <v>97</v>
      </c>
      <c r="S585">
        <v>7</v>
      </c>
    </row>
    <row r="586" spans="1:19">
      <c r="A586">
        <v>585</v>
      </c>
      <c r="B586" s="444">
        <v>43300.347222222219</v>
      </c>
      <c r="C586" t="s">
        <v>97</v>
      </c>
      <c r="D586">
        <v>0.01</v>
      </c>
      <c r="F586">
        <v>1.0911299999999999</v>
      </c>
      <c r="I586" s="444">
        <v>43305.947916666664</v>
      </c>
      <c r="J586">
        <v>1.0919399999999999</v>
      </c>
      <c r="N586">
        <v>0.46</v>
      </c>
      <c r="Q586">
        <v>185</v>
      </c>
      <c r="R586" t="s">
        <v>97</v>
      </c>
      <c r="S586">
        <v>7</v>
      </c>
    </row>
    <row r="587" spans="1:19">
      <c r="A587">
        <v>586</v>
      </c>
      <c r="B587" s="444">
        <v>43300.363194444442</v>
      </c>
      <c r="C587" t="s">
        <v>97</v>
      </c>
      <c r="D587">
        <v>0.01</v>
      </c>
      <c r="F587">
        <v>1.09002</v>
      </c>
      <c r="I587" s="444">
        <v>43305.947916666664</v>
      </c>
      <c r="J587">
        <v>1.0919399999999999</v>
      </c>
      <c r="N587">
        <v>1.21</v>
      </c>
      <c r="Q587">
        <v>185</v>
      </c>
      <c r="R587" t="s">
        <v>97</v>
      </c>
      <c r="S587">
        <v>7</v>
      </c>
    </row>
    <row r="588" spans="1:19">
      <c r="A588">
        <v>587</v>
      </c>
      <c r="B588" s="444">
        <v>43301.066666666666</v>
      </c>
      <c r="C588" t="s">
        <v>97</v>
      </c>
      <c r="D588">
        <v>0.02</v>
      </c>
      <c r="F588">
        <v>1.0889200000000001</v>
      </c>
      <c r="I588" s="444">
        <v>43305.947916666664</v>
      </c>
      <c r="J588">
        <v>1.0919399999999999</v>
      </c>
      <c r="N588">
        <v>3.95</v>
      </c>
      <c r="Q588">
        <v>185</v>
      </c>
      <c r="R588" t="s">
        <v>97</v>
      </c>
      <c r="S588">
        <v>7</v>
      </c>
    </row>
    <row r="589" spans="1:19">
      <c r="A589">
        <v>588</v>
      </c>
      <c r="B589" s="444">
        <v>43304.320138888892</v>
      </c>
      <c r="C589" t="s">
        <v>97</v>
      </c>
      <c r="D589">
        <v>0.03</v>
      </c>
      <c r="F589">
        <v>1.0878099999999999</v>
      </c>
      <c r="I589" s="444">
        <v>43305.947916666664</v>
      </c>
      <c r="J589">
        <v>1.0919399999999999</v>
      </c>
      <c r="N589">
        <v>8.26</v>
      </c>
      <c r="Q589">
        <v>185</v>
      </c>
      <c r="R589" t="s">
        <v>97</v>
      </c>
      <c r="S589">
        <v>7</v>
      </c>
    </row>
    <row r="590" spans="1:19">
      <c r="A590">
        <v>590</v>
      </c>
      <c r="B590" s="444">
        <v>43305.057638888888</v>
      </c>
      <c r="C590" t="s">
        <v>97</v>
      </c>
      <c r="D590">
        <v>0.05</v>
      </c>
      <c r="F590">
        <v>1.0867100000000001</v>
      </c>
      <c r="I590" s="444">
        <v>43305.947916666664</v>
      </c>
      <c r="J590">
        <v>1.0919399999999999</v>
      </c>
      <c r="N590">
        <v>17.62</v>
      </c>
      <c r="Q590">
        <v>185</v>
      </c>
      <c r="R590" t="s">
        <v>97</v>
      </c>
      <c r="S590">
        <v>7</v>
      </c>
    </row>
    <row r="591" spans="1:19">
      <c r="A591">
        <v>589</v>
      </c>
      <c r="B591" s="444">
        <v>43304.62222222222</v>
      </c>
      <c r="C591" t="s">
        <v>98</v>
      </c>
      <c r="D591">
        <v>0.01</v>
      </c>
      <c r="F591">
        <v>1.08785</v>
      </c>
      <c r="I591" s="444">
        <v>43306.261111111111</v>
      </c>
      <c r="J591">
        <v>1.08782</v>
      </c>
      <c r="N591">
        <v>-0.03</v>
      </c>
      <c r="Q591">
        <v>186</v>
      </c>
      <c r="R591" t="s">
        <v>98</v>
      </c>
      <c r="S591">
        <v>5</v>
      </c>
    </row>
    <row r="592" spans="1:19">
      <c r="A592">
        <v>591</v>
      </c>
      <c r="B592" s="444">
        <v>43305.563888888886</v>
      </c>
      <c r="C592" t="s">
        <v>98</v>
      </c>
      <c r="D592">
        <v>0.01</v>
      </c>
      <c r="F592">
        <v>1.08897</v>
      </c>
      <c r="I592" s="444">
        <v>43306.261111111111</v>
      </c>
      <c r="J592">
        <v>1.08782</v>
      </c>
      <c r="N592">
        <v>0.74</v>
      </c>
      <c r="Q592">
        <v>186</v>
      </c>
      <c r="R592" t="s">
        <v>98</v>
      </c>
      <c r="S592">
        <v>5</v>
      </c>
    </row>
    <row r="593" spans="1:19">
      <c r="A593">
        <v>592</v>
      </c>
      <c r="B593" s="444">
        <v>43305.59097222222</v>
      </c>
      <c r="C593" t="s">
        <v>98</v>
      </c>
      <c r="D593">
        <v>0.01</v>
      </c>
      <c r="F593">
        <v>1.0900700000000001</v>
      </c>
      <c r="I593" s="444">
        <v>43306.261111111111</v>
      </c>
      <c r="J593">
        <v>1.08782</v>
      </c>
      <c r="N593">
        <v>1.49</v>
      </c>
      <c r="Q593">
        <v>186</v>
      </c>
      <c r="R593" t="s">
        <v>98</v>
      </c>
      <c r="S593">
        <v>5</v>
      </c>
    </row>
    <row r="594" spans="1:19">
      <c r="A594">
        <v>593</v>
      </c>
      <c r="B594" s="444">
        <v>43305.689583333333</v>
      </c>
      <c r="C594" t="s">
        <v>98</v>
      </c>
      <c r="D594">
        <v>0.01</v>
      </c>
      <c r="F594">
        <v>1.0911900000000001</v>
      </c>
      <c r="I594" s="444">
        <v>43306.261111111111</v>
      </c>
      <c r="J594">
        <v>1.08782</v>
      </c>
      <c r="N594">
        <v>2.2400000000000002</v>
      </c>
      <c r="Q594">
        <v>186</v>
      </c>
      <c r="R594" t="s">
        <v>98</v>
      </c>
      <c r="S594">
        <v>5</v>
      </c>
    </row>
    <row r="595" spans="1:19">
      <c r="A595">
        <v>595</v>
      </c>
      <c r="B595" s="444">
        <v>43306.007638888892</v>
      </c>
      <c r="C595" t="s">
        <v>98</v>
      </c>
      <c r="D595">
        <v>0.02</v>
      </c>
      <c r="F595">
        <v>1.0923</v>
      </c>
      <c r="I595" s="444">
        <v>43306.261111111111</v>
      </c>
      <c r="J595">
        <v>1.08782</v>
      </c>
      <c r="N595">
        <v>6.04</v>
      </c>
      <c r="Q595">
        <v>186</v>
      </c>
      <c r="R595" t="s">
        <v>98</v>
      </c>
      <c r="S595">
        <v>5</v>
      </c>
    </row>
    <row r="596" spans="1:19">
      <c r="A596">
        <v>594</v>
      </c>
      <c r="B596" s="444">
        <v>43305.956250000003</v>
      </c>
      <c r="C596" t="s">
        <v>97</v>
      </c>
      <c r="D596">
        <v>0.01</v>
      </c>
      <c r="F596">
        <v>1.0915699999999999</v>
      </c>
      <c r="I596" s="444">
        <v>43312.558333333334</v>
      </c>
      <c r="J596">
        <v>1.0901400000000001</v>
      </c>
      <c r="N596">
        <v>-1.18</v>
      </c>
      <c r="Q596">
        <v>187</v>
      </c>
      <c r="R596" t="s">
        <v>97</v>
      </c>
      <c r="S596">
        <v>7</v>
      </c>
    </row>
    <row r="597" spans="1:19">
      <c r="A597">
        <v>596</v>
      </c>
      <c r="B597" s="444">
        <v>43306.06527777778</v>
      </c>
      <c r="C597" t="s">
        <v>97</v>
      </c>
      <c r="D597">
        <v>0.01</v>
      </c>
      <c r="F597">
        <v>1.09039</v>
      </c>
      <c r="I597" s="444">
        <v>43312.558333333334</v>
      </c>
      <c r="J597">
        <v>1.0901400000000001</v>
      </c>
      <c r="N597">
        <v>-0.35</v>
      </c>
      <c r="Q597">
        <v>187</v>
      </c>
      <c r="R597" t="s">
        <v>97</v>
      </c>
      <c r="S597">
        <v>7</v>
      </c>
    </row>
    <row r="598" spans="1:19">
      <c r="A598">
        <v>597</v>
      </c>
      <c r="B598" s="444">
        <v>43306.138888888891</v>
      </c>
      <c r="C598" t="s">
        <v>97</v>
      </c>
      <c r="D598">
        <v>0.01</v>
      </c>
      <c r="F598">
        <v>1.08927</v>
      </c>
      <c r="I598" s="444">
        <v>43312.558333333334</v>
      </c>
      <c r="J598">
        <v>1.0901400000000001</v>
      </c>
      <c r="N598">
        <v>0.4</v>
      </c>
      <c r="Q598">
        <v>187</v>
      </c>
      <c r="R598" t="s">
        <v>97</v>
      </c>
      <c r="S598">
        <v>7</v>
      </c>
    </row>
    <row r="599" spans="1:19">
      <c r="A599">
        <v>598</v>
      </c>
      <c r="B599" s="444">
        <v>43306.253472222219</v>
      </c>
      <c r="C599" t="s">
        <v>97</v>
      </c>
      <c r="D599">
        <v>0.01</v>
      </c>
      <c r="F599">
        <v>1.0881700000000001</v>
      </c>
      <c r="I599" s="444">
        <v>43312.558333333334</v>
      </c>
      <c r="J599">
        <v>1.0901400000000001</v>
      </c>
      <c r="N599">
        <v>1.1399999999999999</v>
      </c>
      <c r="Q599">
        <v>187</v>
      </c>
      <c r="R599" t="s">
        <v>97</v>
      </c>
      <c r="S599">
        <v>7</v>
      </c>
    </row>
    <row r="600" spans="1:19">
      <c r="A600">
        <v>604</v>
      </c>
      <c r="B600" s="444">
        <v>43307.572222222225</v>
      </c>
      <c r="C600" t="s">
        <v>97</v>
      </c>
      <c r="D600">
        <v>0.02</v>
      </c>
      <c r="F600">
        <v>1.08704</v>
      </c>
      <c r="I600" s="444">
        <v>43312.558333333334</v>
      </c>
      <c r="J600">
        <v>1.0901400000000001</v>
      </c>
      <c r="N600">
        <v>4</v>
      </c>
      <c r="Q600">
        <v>187</v>
      </c>
      <c r="R600" t="s">
        <v>97</v>
      </c>
      <c r="S600">
        <v>7</v>
      </c>
    </row>
    <row r="601" spans="1:19">
      <c r="A601">
        <v>611</v>
      </c>
      <c r="B601" s="444">
        <v>43311.523611111108</v>
      </c>
      <c r="C601" t="s">
        <v>97</v>
      </c>
      <c r="D601">
        <v>0.03</v>
      </c>
      <c r="F601">
        <v>1.0859399999999999</v>
      </c>
      <c r="I601" s="444">
        <v>43312.558333333334</v>
      </c>
      <c r="J601">
        <v>1.0901400000000001</v>
      </c>
      <c r="N601">
        <v>8.4</v>
      </c>
      <c r="Q601">
        <v>187</v>
      </c>
      <c r="R601" t="s">
        <v>97</v>
      </c>
      <c r="S601">
        <v>7</v>
      </c>
    </row>
    <row r="602" spans="1:19">
      <c r="A602">
        <v>612</v>
      </c>
      <c r="B602" s="444">
        <v>43311.600694444445</v>
      </c>
      <c r="C602" t="s">
        <v>97</v>
      </c>
      <c r="D602">
        <v>0.05</v>
      </c>
      <c r="F602">
        <v>1.08483</v>
      </c>
      <c r="I602" s="444">
        <v>43312.558333333334</v>
      </c>
      <c r="J602">
        <v>1.0901400000000001</v>
      </c>
      <c r="N602">
        <v>17.739999999999998</v>
      </c>
      <c r="Q602">
        <v>187</v>
      </c>
      <c r="R602" t="s">
        <v>97</v>
      </c>
      <c r="S602">
        <v>7</v>
      </c>
    </row>
    <row r="603" spans="1:19">
      <c r="A603">
        <v>599</v>
      </c>
      <c r="B603" s="444">
        <v>43306.277777777781</v>
      </c>
      <c r="C603" t="s">
        <v>98</v>
      </c>
      <c r="D603">
        <v>0.01</v>
      </c>
      <c r="F603">
        <v>1.08812</v>
      </c>
      <c r="I603" s="444">
        <v>43307.291666666664</v>
      </c>
      <c r="J603">
        <v>1.0872200000000001</v>
      </c>
      <c r="N603">
        <v>0.53</v>
      </c>
      <c r="Q603">
        <v>188</v>
      </c>
      <c r="R603" t="s">
        <v>98</v>
      </c>
      <c r="S603">
        <v>3</v>
      </c>
    </row>
    <row r="604" spans="1:19">
      <c r="A604">
        <v>600</v>
      </c>
      <c r="B604" s="444">
        <v>43306.361805555556</v>
      </c>
      <c r="C604" t="s">
        <v>98</v>
      </c>
      <c r="D604">
        <v>0.01</v>
      </c>
      <c r="F604">
        <v>1.0892200000000001</v>
      </c>
      <c r="I604" s="444">
        <v>43307.291666666664</v>
      </c>
      <c r="J604">
        <v>1.0872200000000001</v>
      </c>
      <c r="N604">
        <v>1.27</v>
      </c>
      <c r="Q604">
        <v>188</v>
      </c>
      <c r="R604" t="s">
        <v>98</v>
      </c>
      <c r="S604">
        <v>3</v>
      </c>
    </row>
    <row r="605" spans="1:19">
      <c r="A605">
        <v>601</v>
      </c>
      <c r="B605" s="444">
        <v>43306.822222222225</v>
      </c>
      <c r="C605" t="s">
        <v>98</v>
      </c>
      <c r="D605">
        <v>0.01</v>
      </c>
      <c r="F605">
        <v>1.09033</v>
      </c>
      <c r="I605" s="444">
        <v>43307.291666666664</v>
      </c>
      <c r="J605">
        <v>1.0872200000000001</v>
      </c>
      <c r="N605">
        <v>2.02</v>
      </c>
      <c r="Q605">
        <v>188</v>
      </c>
      <c r="R605" t="s">
        <v>98</v>
      </c>
      <c r="S605">
        <v>3</v>
      </c>
    </row>
    <row r="606" spans="1:19">
      <c r="A606">
        <v>602</v>
      </c>
      <c r="B606" s="444">
        <v>43307.320138888892</v>
      </c>
      <c r="C606" t="s">
        <v>98</v>
      </c>
      <c r="D606">
        <v>0.01</v>
      </c>
      <c r="F606">
        <v>1.08812</v>
      </c>
      <c r="I606" s="444">
        <v>43307.6</v>
      </c>
      <c r="J606">
        <v>1.08666</v>
      </c>
      <c r="N606">
        <v>0.98</v>
      </c>
      <c r="Q606">
        <v>189</v>
      </c>
      <c r="R606" t="s">
        <v>98</v>
      </c>
      <c r="S606">
        <v>2</v>
      </c>
    </row>
    <row r="607" spans="1:19">
      <c r="A607">
        <v>603</v>
      </c>
      <c r="B607" s="444">
        <v>43307.420138888891</v>
      </c>
      <c r="C607" t="s">
        <v>98</v>
      </c>
      <c r="D607">
        <v>0.01</v>
      </c>
      <c r="F607">
        <v>1.0892200000000001</v>
      </c>
      <c r="I607" s="444">
        <v>43307.6</v>
      </c>
      <c r="J607">
        <v>1.08666</v>
      </c>
      <c r="N607">
        <v>1.72</v>
      </c>
      <c r="Q607">
        <v>189</v>
      </c>
      <c r="R607" t="s">
        <v>98</v>
      </c>
      <c r="S607">
        <v>2</v>
      </c>
    </row>
    <row r="608" spans="1:19">
      <c r="A608">
        <v>605</v>
      </c>
      <c r="B608" s="444">
        <v>43307.897222222222</v>
      </c>
      <c r="C608" t="s">
        <v>98</v>
      </c>
      <c r="D608">
        <v>0.01</v>
      </c>
      <c r="F608">
        <v>1.08731</v>
      </c>
      <c r="I608" s="444">
        <v>43311.234722222223</v>
      </c>
      <c r="J608">
        <v>1.08667</v>
      </c>
      <c r="N608">
        <v>0.39</v>
      </c>
      <c r="Q608">
        <v>190</v>
      </c>
      <c r="R608" t="s">
        <v>98</v>
      </c>
      <c r="S608">
        <v>4</v>
      </c>
    </row>
    <row r="609" spans="1:19">
      <c r="A609">
        <v>606</v>
      </c>
      <c r="B609" s="444">
        <v>43308.035416666666</v>
      </c>
      <c r="C609" t="s">
        <v>98</v>
      </c>
      <c r="D609">
        <v>0.01</v>
      </c>
      <c r="F609">
        <v>1.08843</v>
      </c>
      <c r="I609" s="444">
        <v>43311.234722222223</v>
      </c>
      <c r="J609">
        <v>1.08667</v>
      </c>
      <c r="N609">
        <v>1.1599999999999999</v>
      </c>
      <c r="Q609">
        <v>190</v>
      </c>
      <c r="R609" t="s">
        <v>98</v>
      </c>
      <c r="S609">
        <v>4</v>
      </c>
    </row>
    <row r="610" spans="1:19">
      <c r="A610">
        <v>607</v>
      </c>
      <c r="B610" s="444">
        <v>43308.12777777778</v>
      </c>
      <c r="C610" t="s">
        <v>98</v>
      </c>
      <c r="D610">
        <v>0.01</v>
      </c>
      <c r="F610">
        <v>1.08954</v>
      </c>
      <c r="I610" s="444">
        <v>43311.234722222223</v>
      </c>
      <c r="J610">
        <v>1.08667</v>
      </c>
      <c r="N610">
        <v>1.91</v>
      </c>
      <c r="Q610">
        <v>190</v>
      </c>
      <c r="R610" t="s">
        <v>98</v>
      </c>
      <c r="S610">
        <v>4</v>
      </c>
    </row>
    <row r="611" spans="1:19">
      <c r="A611">
        <v>608</v>
      </c>
      <c r="B611" s="444">
        <v>43308.556250000001</v>
      </c>
      <c r="C611" t="s">
        <v>98</v>
      </c>
      <c r="D611">
        <v>0.01</v>
      </c>
      <c r="F611">
        <v>1.0906400000000001</v>
      </c>
      <c r="I611" s="444">
        <v>43311.234722222223</v>
      </c>
      <c r="J611">
        <v>1.08667</v>
      </c>
      <c r="N611">
        <v>2.65</v>
      </c>
      <c r="Q611">
        <v>190</v>
      </c>
      <c r="R611" t="s">
        <v>98</v>
      </c>
      <c r="S611">
        <v>4</v>
      </c>
    </row>
    <row r="612" spans="1:19">
      <c r="A612">
        <v>609</v>
      </c>
      <c r="B612" s="444">
        <v>43311.28125</v>
      </c>
      <c r="C612" t="s">
        <v>98</v>
      </c>
      <c r="D612">
        <v>0.01</v>
      </c>
      <c r="F612">
        <v>1.0872200000000001</v>
      </c>
      <c r="I612" s="444">
        <v>43311.52847222222</v>
      </c>
      <c r="J612">
        <v>1.0858000000000001</v>
      </c>
      <c r="N612">
        <v>0.95</v>
      </c>
      <c r="Q612">
        <v>191</v>
      </c>
      <c r="R612" t="s">
        <v>98</v>
      </c>
      <c r="S612">
        <v>2</v>
      </c>
    </row>
    <row r="613" spans="1:19">
      <c r="A613">
        <v>610</v>
      </c>
      <c r="B613" s="444">
        <v>43311.378472222219</v>
      </c>
      <c r="C613" t="s">
        <v>98</v>
      </c>
      <c r="D613">
        <v>0.01</v>
      </c>
      <c r="F613">
        <v>1.0883499999999999</v>
      </c>
      <c r="I613" s="444">
        <v>43311.52847222222</v>
      </c>
      <c r="J613">
        <v>1.0858000000000001</v>
      </c>
      <c r="N613">
        <v>1.72</v>
      </c>
      <c r="Q613">
        <v>191</v>
      </c>
      <c r="R613" t="s">
        <v>98</v>
      </c>
      <c r="S613">
        <v>2</v>
      </c>
    </row>
    <row r="614" spans="1:19">
      <c r="A614">
        <v>613</v>
      </c>
      <c r="B614" s="444">
        <v>43311.868750000001</v>
      </c>
      <c r="C614" t="s">
        <v>98</v>
      </c>
      <c r="D614">
        <v>0.01</v>
      </c>
      <c r="F614">
        <v>1.08572</v>
      </c>
      <c r="I614" s="444">
        <v>43322.515972222223</v>
      </c>
      <c r="J614">
        <v>1.1070599999999999</v>
      </c>
      <c r="N614">
        <v>-14.71</v>
      </c>
      <c r="Q614">
        <v>192</v>
      </c>
      <c r="R614" t="s">
        <v>98</v>
      </c>
      <c r="S614">
        <v>12</v>
      </c>
    </row>
    <row r="615" spans="1:19">
      <c r="A615">
        <v>614</v>
      </c>
      <c r="B615" s="444">
        <v>43312.052083333336</v>
      </c>
      <c r="C615" t="s">
        <v>98</v>
      </c>
      <c r="D615">
        <v>0.01</v>
      </c>
      <c r="F615">
        <v>1.08684</v>
      </c>
      <c r="I615" s="444">
        <v>43322.515972222223</v>
      </c>
      <c r="J615">
        <v>1.1070599999999999</v>
      </c>
      <c r="N615">
        <v>-13.93</v>
      </c>
      <c r="Q615">
        <v>192</v>
      </c>
      <c r="R615" t="s">
        <v>98</v>
      </c>
      <c r="S615">
        <v>12</v>
      </c>
    </row>
    <row r="616" spans="1:19">
      <c r="A616">
        <v>615</v>
      </c>
      <c r="B616" s="444">
        <v>43312.063194444447</v>
      </c>
      <c r="C616" t="s">
        <v>98</v>
      </c>
      <c r="D616">
        <v>0.01</v>
      </c>
      <c r="F616">
        <v>1.0880000000000001</v>
      </c>
      <c r="I616" s="444">
        <v>43322.515972222223</v>
      </c>
      <c r="J616">
        <v>1.1070599999999999</v>
      </c>
      <c r="N616">
        <v>-13.15</v>
      </c>
      <c r="Q616">
        <v>192</v>
      </c>
      <c r="R616" t="s">
        <v>98</v>
      </c>
      <c r="S616">
        <v>12</v>
      </c>
    </row>
    <row r="617" spans="1:19">
      <c r="A617">
        <v>616</v>
      </c>
      <c r="B617" s="444">
        <v>43312.35833333333</v>
      </c>
      <c r="C617" t="s">
        <v>98</v>
      </c>
      <c r="D617">
        <v>0.01</v>
      </c>
      <c r="F617">
        <v>1.08911</v>
      </c>
      <c r="I617" s="444">
        <v>43322.515972222223</v>
      </c>
      <c r="J617">
        <v>1.1070599999999999</v>
      </c>
      <c r="N617">
        <v>-12.4</v>
      </c>
      <c r="Q617">
        <v>192</v>
      </c>
      <c r="R617" t="s">
        <v>98</v>
      </c>
      <c r="S617">
        <v>12</v>
      </c>
    </row>
    <row r="618" spans="1:19">
      <c r="A618">
        <v>617</v>
      </c>
      <c r="B618" s="444">
        <v>43312.559027777781</v>
      </c>
      <c r="C618" t="s">
        <v>98</v>
      </c>
      <c r="D618">
        <v>0.02</v>
      </c>
      <c r="F618">
        <v>1.09022</v>
      </c>
      <c r="I618" s="444">
        <v>43322.515972222223</v>
      </c>
      <c r="J618">
        <v>1.1070599999999999</v>
      </c>
      <c r="N618">
        <v>-23.32</v>
      </c>
      <c r="Q618">
        <v>192</v>
      </c>
      <c r="R618" t="s">
        <v>98</v>
      </c>
      <c r="S618">
        <v>12</v>
      </c>
    </row>
    <row r="619" spans="1:19">
      <c r="A619">
        <v>619</v>
      </c>
      <c r="B619" s="444">
        <v>43312.623611111114</v>
      </c>
      <c r="C619" t="s">
        <v>98</v>
      </c>
      <c r="D619">
        <v>0.03</v>
      </c>
      <c r="F619">
        <v>1.0913299999999999</v>
      </c>
      <c r="I619" s="444">
        <v>43322.515972222223</v>
      </c>
      <c r="J619">
        <v>1.1070599999999999</v>
      </c>
      <c r="N619">
        <v>-32.72</v>
      </c>
      <c r="Q619">
        <v>192</v>
      </c>
      <c r="R619" t="s">
        <v>98</v>
      </c>
      <c r="S619">
        <v>12</v>
      </c>
    </row>
    <row r="620" spans="1:19">
      <c r="A620">
        <v>624</v>
      </c>
      <c r="B620" s="444">
        <v>43314.644444444442</v>
      </c>
      <c r="C620" t="s">
        <v>98</v>
      </c>
      <c r="D620">
        <v>0.05</v>
      </c>
      <c r="F620">
        <v>1.09243</v>
      </c>
      <c r="I620" s="444">
        <v>43322.515972222223</v>
      </c>
      <c r="J620">
        <v>1.1070599999999999</v>
      </c>
      <c r="N620">
        <v>-50.32</v>
      </c>
      <c r="Q620">
        <v>192</v>
      </c>
      <c r="R620" t="s">
        <v>98</v>
      </c>
      <c r="S620">
        <v>12</v>
      </c>
    </row>
    <row r="621" spans="1:19">
      <c r="A621">
        <v>630</v>
      </c>
      <c r="B621" s="444">
        <v>43317.92083333333</v>
      </c>
      <c r="C621" t="s">
        <v>98</v>
      </c>
      <c r="D621">
        <v>0.09</v>
      </c>
      <c r="F621">
        <v>1.0970899999999999</v>
      </c>
      <c r="I621" s="444">
        <v>43322.515972222223</v>
      </c>
      <c r="J621">
        <v>1.1070599999999999</v>
      </c>
      <c r="N621">
        <v>-62.09</v>
      </c>
      <c r="Q621">
        <v>192</v>
      </c>
      <c r="R621" t="s">
        <v>98</v>
      </c>
      <c r="S621">
        <v>12</v>
      </c>
    </row>
    <row r="622" spans="1:19">
      <c r="A622">
        <v>633</v>
      </c>
      <c r="B622" s="444">
        <v>43319.486805555556</v>
      </c>
      <c r="C622" t="s">
        <v>98</v>
      </c>
      <c r="D622">
        <v>0.16</v>
      </c>
      <c r="F622">
        <v>1.1016999999999999</v>
      </c>
      <c r="I622" s="444">
        <v>43322.515972222223</v>
      </c>
      <c r="J622">
        <v>1.1070599999999999</v>
      </c>
      <c r="N622">
        <v>-59.84</v>
      </c>
      <c r="Q622">
        <v>192</v>
      </c>
      <c r="R622" t="s">
        <v>98</v>
      </c>
      <c r="S622">
        <v>12</v>
      </c>
    </row>
    <row r="623" spans="1:19">
      <c r="A623">
        <v>638</v>
      </c>
      <c r="B623" s="444">
        <v>43320.879861111112</v>
      </c>
      <c r="C623" t="s">
        <v>98</v>
      </c>
      <c r="D623">
        <v>0.3</v>
      </c>
      <c r="F623">
        <v>1.10632</v>
      </c>
      <c r="I623" s="444">
        <v>43322.515972222223</v>
      </c>
      <c r="J623">
        <v>1.1070599999999999</v>
      </c>
      <c r="N623">
        <v>-18.04</v>
      </c>
      <c r="Q623">
        <v>192</v>
      </c>
      <c r="R623" t="s">
        <v>98</v>
      </c>
      <c r="S623">
        <v>12</v>
      </c>
    </row>
    <row r="624" spans="1:19">
      <c r="A624">
        <v>641</v>
      </c>
      <c r="B624" s="444">
        <v>43321.007638888892</v>
      </c>
      <c r="C624" t="s">
        <v>98</v>
      </c>
      <c r="D624">
        <v>0.56999999999999995</v>
      </c>
      <c r="F624">
        <v>1.11094</v>
      </c>
      <c r="I624" s="444">
        <v>43322.515972222223</v>
      </c>
      <c r="J624">
        <v>1.1070599999999999</v>
      </c>
      <c r="N624">
        <v>147.57</v>
      </c>
      <c r="Q624">
        <v>192</v>
      </c>
      <c r="R624" t="s">
        <v>98</v>
      </c>
      <c r="S624">
        <v>12</v>
      </c>
    </row>
    <row r="625" spans="1:19">
      <c r="A625">
        <v>643</v>
      </c>
      <c r="B625" s="444">
        <v>43321.270833333336</v>
      </c>
      <c r="C625" t="s">
        <v>98</v>
      </c>
      <c r="D625">
        <v>1.1499999999999999</v>
      </c>
      <c r="F625">
        <v>1.1155600000000001</v>
      </c>
      <c r="I625" s="444">
        <v>43322.515972222223</v>
      </c>
      <c r="J625">
        <v>1.1070599999999999</v>
      </c>
      <c r="N625">
        <v>655.76</v>
      </c>
      <c r="Q625">
        <v>192</v>
      </c>
      <c r="R625" t="s">
        <v>98</v>
      </c>
      <c r="S625">
        <v>12</v>
      </c>
    </row>
    <row r="626" spans="1:19">
      <c r="A626">
        <v>618</v>
      </c>
      <c r="B626" s="444">
        <v>43312.561805555553</v>
      </c>
      <c r="C626" t="s">
        <v>97</v>
      </c>
      <c r="D626">
        <v>0.01</v>
      </c>
      <c r="F626">
        <v>1.0901000000000001</v>
      </c>
      <c r="I626" s="444">
        <v>43312.625694444447</v>
      </c>
      <c r="J626">
        <v>1.09213</v>
      </c>
      <c r="N626">
        <v>1.36</v>
      </c>
      <c r="Q626">
        <v>193</v>
      </c>
      <c r="R626" t="s">
        <v>97</v>
      </c>
      <c r="S626">
        <v>1</v>
      </c>
    </row>
    <row r="627" spans="1:19">
      <c r="A627">
        <v>620</v>
      </c>
      <c r="B627" s="444">
        <v>43312.824999999997</v>
      </c>
      <c r="C627" t="s">
        <v>97</v>
      </c>
      <c r="D627">
        <v>0.01</v>
      </c>
      <c r="F627">
        <v>1.0890500000000001</v>
      </c>
      <c r="I627" s="444">
        <v>43313.194444444445</v>
      </c>
      <c r="J627">
        <v>1.09107</v>
      </c>
      <c r="N627">
        <v>1.33</v>
      </c>
      <c r="Q627">
        <v>194</v>
      </c>
      <c r="R627" t="s">
        <v>97</v>
      </c>
      <c r="S627">
        <v>1</v>
      </c>
    </row>
    <row r="628" spans="1:19">
      <c r="A628">
        <v>621</v>
      </c>
      <c r="B628" s="444">
        <v>43313.293055555558</v>
      </c>
      <c r="C628" t="s">
        <v>97</v>
      </c>
      <c r="D628">
        <v>0.01</v>
      </c>
      <c r="F628">
        <v>1.0901700000000001</v>
      </c>
      <c r="I628" s="444">
        <v>43314.586111111108</v>
      </c>
      <c r="J628">
        <v>1.0917399999999999</v>
      </c>
      <c r="N628">
        <v>0.97</v>
      </c>
      <c r="Q628">
        <v>195</v>
      </c>
      <c r="R628" t="s">
        <v>97</v>
      </c>
      <c r="S628">
        <v>2</v>
      </c>
    </row>
    <row r="629" spans="1:19">
      <c r="A629">
        <v>622</v>
      </c>
      <c r="B629" s="444">
        <v>43313.518750000003</v>
      </c>
      <c r="C629" t="s">
        <v>97</v>
      </c>
      <c r="D629">
        <v>0.01</v>
      </c>
      <c r="F629">
        <v>1.0890500000000001</v>
      </c>
      <c r="I629" s="444">
        <v>43314.586111111108</v>
      </c>
      <c r="J629">
        <v>1.0917399999999999</v>
      </c>
      <c r="N629">
        <v>1.72</v>
      </c>
      <c r="Q629">
        <v>195</v>
      </c>
      <c r="R629" t="s">
        <v>97</v>
      </c>
      <c r="S629">
        <v>2</v>
      </c>
    </row>
    <row r="630" spans="1:19">
      <c r="A630">
        <v>623</v>
      </c>
      <c r="B630" s="444">
        <v>43314.605555555558</v>
      </c>
      <c r="C630" t="s">
        <v>97</v>
      </c>
      <c r="D630">
        <v>0.01</v>
      </c>
      <c r="F630">
        <v>1.09185</v>
      </c>
      <c r="I630" s="444">
        <v>43315.055555555555</v>
      </c>
      <c r="J630">
        <v>1.09388</v>
      </c>
      <c r="N630">
        <v>1.33</v>
      </c>
      <c r="Q630">
        <v>196</v>
      </c>
      <c r="R630" t="s">
        <v>97</v>
      </c>
      <c r="S630">
        <v>1</v>
      </c>
    </row>
    <row r="631" spans="1:19">
      <c r="A631">
        <v>625</v>
      </c>
      <c r="B631" s="444">
        <v>43315.302083333336</v>
      </c>
      <c r="C631" t="s">
        <v>97</v>
      </c>
      <c r="D631">
        <v>0.01</v>
      </c>
      <c r="F631">
        <v>1.0934999999999999</v>
      </c>
      <c r="I631" s="444">
        <v>43315.474305555559</v>
      </c>
      <c r="J631">
        <v>1.0949500000000001</v>
      </c>
      <c r="N631">
        <v>0.97</v>
      </c>
      <c r="Q631">
        <v>197</v>
      </c>
      <c r="R631" t="s">
        <v>97</v>
      </c>
      <c r="S631">
        <v>2</v>
      </c>
    </row>
    <row r="632" spans="1:19">
      <c r="A632">
        <v>626</v>
      </c>
      <c r="B632" s="444">
        <v>43315.364583333336</v>
      </c>
      <c r="C632" t="s">
        <v>97</v>
      </c>
      <c r="D632">
        <v>0.01</v>
      </c>
      <c r="F632">
        <v>1.09239</v>
      </c>
      <c r="I632" s="444">
        <v>43315.474305555559</v>
      </c>
      <c r="J632">
        <v>1.0949500000000001</v>
      </c>
      <c r="N632">
        <v>1.72</v>
      </c>
      <c r="Q632">
        <v>197</v>
      </c>
      <c r="R632" t="s">
        <v>97</v>
      </c>
      <c r="S632">
        <v>2</v>
      </c>
    </row>
    <row r="633" spans="1:19">
      <c r="A633">
        <v>627</v>
      </c>
      <c r="B633" s="444">
        <v>43315.501388888886</v>
      </c>
      <c r="C633" t="s">
        <v>97</v>
      </c>
      <c r="D633">
        <v>0.01</v>
      </c>
      <c r="F633">
        <v>1.0939099999999999</v>
      </c>
      <c r="I633" s="444">
        <v>43315.574305555558</v>
      </c>
      <c r="J633">
        <v>1.09592</v>
      </c>
      <c r="N633">
        <v>1.36</v>
      </c>
      <c r="Q633">
        <v>198</v>
      </c>
      <c r="R633" t="s">
        <v>97</v>
      </c>
      <c r="S633">
        <v>1</v>
      </c>
    </row>
    <row r="634" spans="1:19">
      <c r="A634">
        <v>628</v>
      </c>
      <c r="B634" s="444">
        <v>43315.593055555553</v>
      </c>
      <c r="C634" t="s">
        <v>97</v>
      </c>
      <c r="D634">
        <v>0.01</v>
      </c>
      <c r="F634">
        <v>1.0962400000000001</v>
      </c>
      <c r="I634" s="444">
        <v>43318.709027777775</v>
      </c>
      <c r="J634">
        <v>1.0976999999999999</v>
      </c>
      <c r="N634">
        <v>0.96</v>
      </c>
      <c r="Q634">
        <v>199</v>
      </c>
      <c r="R634" t="s">
        <v>97</v>
      </c>
      <c r="S634">
        <v>2</v>
      </c>
    </row>
    <row r="635" spans="1:19">
      <c r="A635">
        <v>629</v>
      </c>
      <c r="B635" s="444">
        <v>43317.87777777778</v>
      </c>
      <c r="C635" t="s">
        <v>97</v>
      </c>
      <c r="D635">
        <v>0.01</v>
      </c>
      <c r="F635">
        <v>1.09511</v>
      </c>
      <c r="I635" s="444">
        <v>43318.709027777775</v>
      </c>
      <c r="J635">
        <v>1.0976999999999999</v>
      </c>
      <c r="N635">
        <v>1.72</v>
      </c>
      <c r="Q635">
        <v>199</v>
      </c>
      <c r="R635" t="s">
        <v>97</v>
      </c>
      <c r="S635">
        <v>2</v>
      </c>
    </row>
    <row r="636" spans="1:19">
      <c r="A636">
        <v>631</v>
      </c>
      <c r="B636" s="444">
        <v>43319.1875</v>
      </c>
      <c r="C636" t="s">
        <v>97</v>
      </c>
      <c r="D636">
        <v>0.01</v>
      </c>
      <c r="F636">
        <v>1.0978600000000001</v>
      </c>
      <c r="I636" s="444">
        <v>43319.255555555559</v>
      </c>
      <c r="J636">
        <v>1.09985</v>
      </c>
      <c r="N636">
        <v>1.34</v>
      </c>
      <c r="Q636">
        <v>200</v>
      </c>
      <c r="R636" t="s">
        <v>97</v>
      </c>
      <c r="S636">
        <v>1</v>
      </c>
    </row>
    <row r="637" spans="1:19">
      <c r="A637">
        <v>632</v>
      </c>
      <c r="B637" s="444">
        <v>43319.281944444447</v>
      </c>
      <c r="C637" t="s">
        <v>97</v>
      </c>
      <c r="D637">
        <v>0.01</v>
      </c>
      <c r="F637">
        <v>1.1006800000000001</v>
      </c>
      <c r="I637" s="444">
        <v>43319.574999999997</v>
      </c>
      <c r="J637">
        <v>1.1026899999999999</v>
      </c>
      <c r="N637">
        <v>1.35</v>
      </c>
      <c r="Q637">
        <v>201</v>
      </c>
      <c r="R637" t="s">
        <v>97</v>
      </c>
      <c r="S637">
        <v>1</v>
      </c>
    </row>
    <row r="638" spans="1:19">
      <c r="A638">
        <v>634</v>
      </c>
      <c r="B638" s="444">
        <v>43319.624305555553</v>
      </c>
      <c r="C638" t="s">
        <v>97</v>
      </c>
      <c r="D638">
        <v>0.01</v>
      </c>
      <c r="F638">
        <v>1.10219</v>
      </c>
      <c r="I638" s="444">
        <v>43320.876388888886</v>
      </c>
      <c r="J638">
        <v>1.1027400000000001</v>
      </c>
      <c r="N638">
        <v>0.34</v>
      </c>
      <c r="Q638">
        <v>202</v>
      </c>
      <c r="R638" t="s">
        <v>97</v>
      </c>
      <c r="S638">
        <v>4</v>
      </c>
    </row>
    <row r="639" spans="1:19">
      <c r="A639">
        <v>635</v>
      </c>
      <c r="B639" s="444">
        <v>43319.87777777778</v>
      </c>
      <c r="C639" t="s">
        <v>97</v>
      </c>
      <c r="D639">
        <v>0.01</v>
      </c>
      <c r="F639">
        <v>1.1009599999999999</v>
      </c>
      <c r="I639" s="444">
        <v>43320.876388888886</v>
      </c>
      <c r="J639">
        <v>1.1027400000000001</v>
      </c>
      <c r="N639">
        <v>1.17</v>
      </c>
      <c r="Q639">
        <v>202</v>
      </c>
      <c r="R639" t="s">
        <v>97</v>
      </c>
      <c r="S639">
        <v>4</v>
      </c>
    </row>
    <row r="640" spans="1:19">
      <c r="A640">
        <v>636</v>
      </c>
      <c r="B640" s="444">
        <v>43320.190972222219</v>
      </c>
      <c r="C640" t="s">
        <v>97</v>
      </c>
      <c r="D640">
        <v>0.01</v>
      </c>
      <c r="F640">
        <v>1.0998300000000001</v>
      </c>
      <c r="I640" s="444">
        <v>43320.876388888886</v>
      </c>
      <c r="J640">
        <v>1.1027400000000001</v>
      </c>
      <c r="N640">
        <v>1.96</v>
      </c>
      <c r="Q640">
        <v>202</v>
      </c>
      <c r="R640" t="s">
        <v>97</v>
      </c>
      <c r="S640">
        <v>4</v>
      </c>
    </row>
    <row r="641" spans="1:19">
      <c r="A641">
        <v>637</v>
      </c>
      <c r="B641" s="444">
        <v>43320.517361111109</v>
      </c>
      <c r="C641" t="s">
        <v>97</v>
      </c>
      <c r="D641">
        <v>0.01</v>
      </c>
      <c r="F641">
        <v>1.0987100000000001</v>
      </c>
      <c r="I641" s="444">
        <v>43320.876388888886</v>
      </c>
      <c r="J641">
        <v>1.1027400000000001</v>
      </c>
      <c r="N641">
        <v>2.71</v>
      </c>
      <c r="Q641">
        <v>202</v>
      </c>
      <c r="R641" t="s">
        <v>97</v>
      </c>
      <c r="S641">
        <v>4</v>
      </c>
    </row>
    <row r="642" spans="1:19">
      <c r="A642">
        <v>639</v>
      </c>
      <c r="B642" s="444">
        <v>43320.895833333336</v>
      </c>
      <c r="C642" t="s">
        <v>97</v>
      </c>
      <c r="D642">
        <v>0.01</v>
      </c>
      <c r="F642">
        <v>1.10805</v>
      </c>
      <c r="I642" s="444">
        <v>43320.990972222222</v>
      </c>
      <c r="J642">
        <v>1.1093999999999999</v>
      </c>
      <c r="N642">
        <v>0.91</v>
      </c>
      <c r="Q642">
        <v>203</v>
      </c>
      <c r="R642" t="s">
        <v>97</v>
      </c>
      <c r="S642">
        <v>2</v>
      </c>
    </row>
    <row r="643" spans="1:19">
      <c r="A643">
        <v>640</v>
      </c>
      <c r="B643" s="444">
        <v>43320.954861111109</v>
      </c>
      <c r="C643" t="s">
        <v>97</v>
      </c>
      <c r="D643">
        <v>0.01</v>
      </c>
      <c r="F643">
        <v>1.1069500000000001</v>
      </c>
      <c r="I643" s="444">
        <v>43320.990972222222</v>
      </c>
      <c r="J643">
        <v>1.1093999999999999</v>
      </c>
      <c r="N643">
        <v>1.65</v>
      </c>
      <c r="Q643">
        <v>203</v>
      </c>
      <c r="R643" t="s">
        <v>97</v>
      </c>
      <c r="S643">
        <v>2</v>
      </c>
    </row>
    <row r="644" spans="1:19">
      <c r="A644">
        <v>642</v>
      </c>
      <c r="B644" s="444">
        <v>43321.04791666667</v>
      </c>
      <c r="C644" t="s">
        <v>97</v>
      </c>
      <c r="D644">
        <v>0.01</v>
      </c>
      <c r="F644">
        <v>1.11304</v>
      </c>
      <c r="I644" s="444">
        <v>43321.270138888889</v>
      </c>
      <c r="J644">
        <v>1.11504</v>
      </c>
      <c r="N644">
        <v>1.35</v>
      </c>
      <c r="Q644">
        <v>204</v>
      </c>
      <c r="R644" t="s">
        <v>97</v>
      </c>
      <c r="S644">
        <v>1</v>
      </c>
    </row>
    <row r="645" spans="1:19">
      <c r="A645">
        <v>644</v>
      </c>
      <c r="B645" s="444">
        <v>43321.281944444447</v>
      </c>
      <c r="C645" t="s">
        <v>97</v>
      </c>
      <c r="D645">
        <v>0.01</v>
      </c>
      <c r="F645">
        <v>1.1164799999999999</v>
      </c>
      <c r="I645" s="444">
        <v>43321.625694444447</v>
      </c>
      <c r="J645">
        <v>1.11737</v>
      </c>
      <c r="N645">
        <v>0.6</v>
      </c>
      <c r="Q645">
        <v>205</v>
      </c>
      <c r="R645" t="s">
        <v>97</v>
      </c>
      <c r="S645">
        <v>3</v>
      </c>
    </row>
    <row r="646" spans="1:19">
      <c r="A646">
        <v>645</v>
      </c>
      <c r="B646" s="444">
        <v>43321.288888888892</v>
      </c>
      <c r="C646" t="s">
        <v>97</v>
      </c>
      <c r="D646">
        <v>0.01</v>
      </c>
      <c r="F646">
        <v>1.11538</v>
      </c>
      <c r="I646" s="444">
        <v>43321.625694444447</v>
      </c>
      <c r="J646">
        <v>1.11737</v>
      </c>
      <c r="N646">
        <v>1.34</v>
      </c>
      <c r="Q646">
        <v>205</v>
      </c>
      <c r="R646" t="s">
        <v>97</v>
      </c>
      <c r="S646">
        <v>3</v>
      </c>
    </row>
    <row r="647" spans="1:19">
      <c r="A647">
        <v>646</v>
      </c>
      <c r="B647" s="444">
        <v>43321.311805555553</v>
      </c>
      <c r="C647" t="s">
        <v>97</v>
      </c>
      <c r="D647">
        <v>0.01</v>
      </c>
      <c r="F647">
        <v>1.11426</v>
      </c>
      <c r="I647" s="444">
        <v>43321.625694444447</v>
      </c>
      <c r="J647">
        <v>1.11737</v>
      </c>
      <c r="N647">
        <v>2.1</v>
      </c>
      <c r="Q647">
        <v>205</v>
      </c>
      <c r="R647" t="s">
        <v>97</v>
      </c>
      <c r="S647">
        <v>3</v>
      </c>
    </row>
    <row r="648" spans="1:19">
      <c r="A648">
        <v>647</v>
      </c>
      <c r="B648" s="444">
        <v>43321.824305555558</v>
      </c>
      <c r="C648" t="s">
        <v>97</v>
      </c>
      <c r="D648">
        <v>0.01</v>
      </c>
      <c r="F648">
        <v>1.11513</v>
      </c>
      <c r="I648" s="444">
        <v>43322.03125</v>
      </c>
      <c r="J648">
        <v>1.1165700000000001</v>
      </c>
      <c r="N648">
        <v>0.94</v>
      </c>
      <c r="Q648">
        <v>206</v>
      </c>
      <c r="R648" t="s">
        <v>97</v>
      </c>
      <c r="S648">
        <v>2</v>
      </c>
    </row>
    <row r="649" spans="1:19">
      <c r="A649">
        <v>648</v>
      </c>
      <c r="B649" s="444">
        <v>43321.914583333331</v>
      </c>
      <c r="C649" t="s">
        <v>97</v>
      </c>
      <c r="D649">
        <v>0.01</v>
      </c>
      <c r="F649">
        <v>1.1140099999999999</v>
      </c>
      <c r="I649" s="444">
        <v>43322.03125</v>
      </c>
      <c r="J649">
        <v>1.1165700000000001</v>
      </c>
      <c r="N649">
        <v>1.69</v>
      </c>
      <c r="Q649">
        <v>206</v>
      </c>
      <c r="R649" t="s">
        <v>97</v>
      </c>
      <c r="S649">
        <v>2</v>
      </c>
    </row>
    <row r="650" spans="1:19">
      <c r="A650">
        <v>649</v>
      </c>
      <c r="B650" s="444">
        <v>43322.065972222219</v>
      </c>
      <c r="C650" t="s">
        <v>97</v>
      </c>
      <c r="D650">
        <v>0.01</v>
      </c>
      <c r="F650">
        <v>1.11636</v>
      </c>
      <c r="I650" s="444">
        <v>43347.209027777775</v>
      </c>
      <c r="J650">
        <v>1.0949800000000001</v>
      </c>
      <c r="N650">
        <v>-15.08</v>
      </c>
      <c r="Q650">
        <v>207</v>
      </c>
      <c r="R650" t="s">
        <v>97</v>
      </c>
      <c r="S650">
        <v>12</v>
      </c>
    </row>
    <row r="651" spans="1:19">
      <c r="A651">
        <v>650</v>
      </c>
      <c r="B651" s="444">
        <v>43322.121527777781</v>
      </c>
      <c r="C651" t="s">
        <v>97</v>
      </c>
      <c r="D651">
        <v>0.01</v>
      </c>
      <c r="F651">
        <v>1.1152599999999999</v>
      </c>
      <c r="I651" s="444">
        <v>43347.209027777775</v>
      </c>
      <c r="J651">
        <v>1.0949800000000001</v>
      </c>
      <c r="N651">
        <v>-14.34</v>
      </c>
      <c r="Q651">
        <v>207</v>
      </c>
      <c r="R651" t="s">
        <v>97</v>
      </c>
      <c r="S651">
        <v>12</v>
      </c>
    </row>
    <row r="652" spans="1:19">
      <c r="A652">
        <v>651</v>
      </c>
      <c r="B652" s="444">
        <v>43322.161805555559</v>
      </c>
      <c r="C652" t="s">
        <v>97</v>
      </c>
      <c r="D652">
        <v>0.01</v>
      </c>
      <c r="F652">
        <v>1.11416</v>
      </c>
      <c r="I652" s="444">
        <v>43347.209027777775</v>
      </c>
      <c r="J652">
        <v>1.0949800000000001</v>
      </c>
      <c r="N652">
        <v>-13.6</v>
      </c>
      <c r="Q652">
        <v>207</v>
      </c>
      <c r="R652" t="s">
        <v>97</v>
      </c>
      <c r="S652">
        <v>12</v>
      </c>
    </row>
    <row r="653" spans="1:19">
      <c r="A653">
        <v>652</v>
      </c>
      <c r="B653" s="444">
        <v>43322.202777777777</v>
      </c>
      <c r="C653" t="s">
        <v>97</v>
      </c>
      <c r="D653">
        <v>0.01</v>
      </c>
      <c r="F653">
        <v>1.11304</v>
      </c>
      <c r="I653" s="444">
        <v>43347.209027777775</v>
      </c>
      <c r="J653">
        <v>1.0949800000000001</v>
      </c>
      <c r="N653">
        <v>-12.85</v>
      </c>
      <c r="Q653">
        <v>207</v>
      </c>
      <c r="R653" t="s">
        <v>97</v>
      </c>
      <c r="S653">
        <v>12</v>
      </c>
    </row>
    <row r="654" spans="1:19">
      <c r="A654">
        <v>653</v>
      </c>
      <c r="B654" s="444">
        <v>43322.226388888892</v>
      </c>
      <c r="C654" t="s">
        <v>97</v>
      </c>
      <c r="D654">
        <v>0.02</v>
      </c>
      <c r="F654">
        <v>1.1119300000000001</v>
      </c>
      <c r="I654" s="444">
        <v>43347.209027777775</v>
      </c>
      <c r="J654">
        <v>1.0949800000000001</v>
      </c>
      <c r="N654">
        <v>-24.2</v>
      </c>
      <c r="Q654">
        <v>207</v>
      </c>
      <c r="R654" t="s">
        <v>97</v>
      </c>
      <c r="S654">
        <v>12</v>
      </c>
    </row>
    <row r="655" spans="1:19">
      <c r="A655">
        <v>654</v>
      </c>
      <c r="B655" s="444">
        <v>43322.256249999999</v>
      </c>
      <c r="C655" t="s">
        <v>97</v>
      </c>
      <c r="D655">
        <v>0.03</v>
      </c>
      <c r="F655">
        <v>1.1108100000000001</v>
      </c>
      <c r="I655" s="444">
        <v>43347.209027777775</v>
      </c>
      <c r="J655">
        <v>1.0949800000000001</v>
      </c>
      <c r="N655">
        <v>-34.04</v>
      </c>
      <c r="Q655">
        <v>207</v>
      </c>
      <c r="R655" t="s">
        <v>97</v>
      </c>
      <c r="S655">
        <v>12</v>
      </c>
    </row>
    <row r="656" spans="1:19">
      <c r="A656">
        <v>655</v>
      </c>
      <c r="B656" s="444">
        <v>43322.261805555558</v>
      </c>
      <c r="C656" t="s">
        <v>97</v>
      </c>
      <c r="D656">
        <v>0.05</v>
      </c>
      <c r="F656">
        <v>1.1093299999999999</v>
      </c>
      <c r="I656" s="444">
        <v>43347.209027777775</v>
      </c>
      <c r="J656">
        <v>1.0949800000000001</v>
      </c>
      <c r="N656">
        <v>-51.74</v>
      </c>
      <c r="Q656">
        <v>207</v>
      </c>
      <c r="R656" t="s">
        <v>97</v>
      </c>
      <c r="S656">
        <v>12</v>
      </c>
    </row>
    <row r="657" spans="1:19">
      <c r="A657">
        <v>661</v>
      </c>
      <c r="B657" s="444">
        <v>43325.041666666664</v>
      </c>
      <c r="C657" t="s">
        <v>97</v>
      </c>
      <c r="D657">
        <v>0.09</v>
      </c>
      <c r="F657">
        <v>1.1046800000000001</v>
      </c>
      <c r="I657" s="444">
        <v>43347.209027777775</v>
      </c>
      <c r="J657">
        <v>1.0949800000000001</v>
      </c>
      <c r="N657">
        <v>-64.680000000000007</v>
      </c>
      <c r="Q657">
        <v>207</v>
      </c>
      <c r="R657" t="s">
        <v>97</v>
      </c>
      <c r="S657">
        <v>12</v>
      </c>
    </row>
    <row r="658" spans="1:19">
      <c r="A658">
        <v>669</v>
      </c>
      <c r="B658" s="444">
        <v>43326.445138888892</v>
      </c>
      <c r="C658" t="s">
        <v>97</v>
      </c>
      <c r="D658">
        <v>0.16</v>
      </c>
      <c r="F658">
        <v>1.10006</v>
      </c>
      <c r="I658" s="444">
        <v>43347.209027777775</v>
      </c>
      <c r="J658">
        <v>1.0949800000000001</v>
      </c>
      <c r="N658">
        <v>-64.709999999999994</v>
      </c>
      <c r="Q658">
        <v>207</v>
      </c>
      <c r="R658" t="s">
        <v>97</v>
      </c>
      <c r="S658">
        <v>12</v>
      </c>
    </row>
    <row r="659" spans="1:19">
      <c r="A659">
        <v>677</v>
      </c>
      <c r="B659" s="444">
        <v>43333.948611111111</v>
      </c>
      <c r="C659" t="s">
        <v>97</v>
      </c>
      <c r="D659">
        <v>0.3</v>
      </c>
      <c r="F659">
        <v>1.09541</v>
      </c>
      <c r="I659" s="444">
        <v>43347.209027777775</v>
      </c>
      <c r="J659">
        <v>1.0949800000000001</v>
      </c>
      <c r="N659">
        <v>-21.11</v>
      </c>
      <c r="Q659">
        <v>207</v>
      </c>
      <c r="R659" t="s">
        <v>97</v>
      </c>
      <c r="S659">
        <v>12</v>
      </c>
    </row>
    <row r="660" spans="1:19">
      <c r="A660">
        <v>684</v>
      </c>
      <c r="B660" s="444">
        <v>43335.553472222222</v>
      </c>
      <c r="C660" t="s">
        <v>97</v>
      </c>
      <c r="D660">
        <v>0.56999999999999995</v>
      </c>
      <c r="F660">
        <v>1.0908</v>
      </c>
      <c r="I660" s="444">
        <v>43347.209027777775</v>
      </c>
      <c r="J660">
        <v>1.0949800000000001</v>
      </c>
      <c r="N660">
        <v>143.68</v>
      </c>
      <c r="Q660">
        <v>207</v>
      </c>
      <c r="R660" t="s">
        <v>97</v>
      </c>
      <c r="S660">
        <v>12</v>
      </c>
    </row>
    <row r="661" spans="1:19">
      <c r="A661">
        <v>705</v>
      </c>
      <c r="B661" s="444">
        <v>43343.675694444442</v>
      </c>
      <c r="C661" t="s">
        <v>97</v>
      </c>
      <c r="D661">
        <v>1.1499999999999999</v>
      </c>
      <c r="F661">
        <v>1.0861799999999999</v>
      </c>
      <c r="I661" s="444">
        <v>43347.209027777775</v>
      </c>
      <c r="J661">
        <v>1.0949800000000001</v>
      </c>
      <c r="N661">
        <v>675.09</v>
      </c>
      <c r="Q661">
        <v>207</v>
      </c>
      <c r="R661" t="s">
        <v>97</v>
      </c>
      <c r="S661">
        <v>12</v>
      </c>
    </row>
    <row r="662" spans="1:19">
      <c r="A662">
        <v>656</v>
      </c>
      <c r="B662" s="444">
        <v>43322.537499999999</v>
      </c>
      <c r="C662" t="s">
        <v>98</v>
      </c>
      <c r="D662">
        <v>0.01</v>
      </c>
      <c r="F662">
        <v>1.1074999999999999</v>
      </c>
      <c r="I662" s="444">
        <v>43322.5625</v>
      </c>
      <c r="J662">
        <v>1.10551</v>
      </c>
      <c r="N662">
        <v>1.34</v>
      </c>
      <c r="Q662">
        <v>208</v>
      </c>
      <c r="R662" t="s">
        <v>98</v>
      </c>
      <c r="S662">
        <v>1</v>
      </c>
    </row>
    <row r="663" spans="1:19">
      <c r="A663">
        <v>657</v>
      </c>
      <c r="B663" s="444">
        <v>43322.574999999997</v>
      </c>
      <c r="C663" t="s">
        <v>98</v>
      </c>
      <c r="D663">
        <v>0.01</v>
      </c>
      <c r="F663">
        <v>1.10571</v>
      </c>
      <c r="I663" s="444">
        <v>43325.040277777778</v>
      </c>
      <c r="J663">
        <v>1.1051</v>
      </c>
      <c r="N663">
        <v>0.38</v>
      </c>
      <c r="Q663">
        <v>209</v>
      </c>
      <c r="R663" t="s">
        <v>98</v>
      </c>
      <c r="S663">
        <v>4</v>
      </c>
    </row>
    <row r="664" spans="1:19">
      <c r="A664">
        <v>658</v>
      </c>
      <c r="B664" s="444">
        <v>43322.620138888888</v>
      </c>
      <c r="C664" t="s">
        <v>98</v>
      </c>
      <c r="D664">
        <v>0.01</v>
      </c>
      <c r="F664">
        <v>1.10683</v>
      </c>
      <c r="I664" s="444">
        <v>43325.040277777778</v>
      </c>
      <c r="J664">
        <v>1.1051</v>
      </c>
      <c r="N664">
        <v>1.1399999999999999</v>
      </c>
      <c r="Q664">
        <v>209</v>
      </c>
      <c r="R664" t="s">
        <v>98</v>
      </c>
      <c r="S664">
        <v>4</v>
      </c>
    </row>
    <row r="665" spans="1:19">
      <c r="A665">
        <v>659</v>
      </c>
      <c r="B665" s="444">
        <v>43322.742361111108</v>
      </c>
      <c r="C665" t="s">
        <v>98</v>
      </c>
      <c r="D665">
        <v>0.01</v>
      </c>
      <c r="F665">
        <v>1.1079699999999999</v>
      </c>
      <c r="I665" s="444">
        <v>43325.040277777778</v>
      </c>
      <c r="J665">
        <v>1.1051</v>
      </c>
      <c r="N665">
        <v>1.91</v>
      </c>
      <c r="Q665">
        <v>209</v>
      </c>
      <c r="R665" t="s">
        <v>98</v>
      </c>
      <c r="S665">
        <v>4</v>
      </c>
    </row>
    <row r="666" spans="1:19">
      <c r="A666">
        <v>660</v>
      </c>
      <c r="B666" s="444">
        <v>43322.818055555559</v>
      </c>
      <c r="C666" t="s">
        <v>98</v>
      </c>
      <c r="D666">
        <v>0.01</v>
      </c>
      <c r="F666">
        <v>1.10907</v>
      </c>
      <c r="I666" s="444">
        <v>43325.040277777778</v>
      </c>
      <c r="J666">
        <v>1.1051</v>
      </c>
      <c r="N666">
        <v>2.65</v>
      </c>
      <c r="Q666">
        <v>209</v>
      </c>
      <c r="R666" t="s">
        <v>98</v>
      </c>
      <c r="S666">
        <v>4</v>
      </c>
    </row>
    <row r="667" spans="1:19">
      <c r="A667">
        <v>662</v>
      </c>
      <c r="B667" s="444">
        <v>43325.044444444444</v>
      </c>
      <c r="C667" t="s">
        <v>98</v>
      </c>
      <c r="D667">
        <v>0.01</v>
      </c>
      <c r="F667">
        <v>1.1049</v>
      </c>
      <c r="I667" s="444">
        <v>43325.665972222225</v>
      </c>
      <c r="J667">
        <v>1.1040099999999999</v>
      </c>
      <c r="N667">
        <v>0.6</v>
      </c>
      <c r="Q667">
        <v>210</v>
      </c>
      <c r="R667" t="s">
        <v>98</v>
      </c>
      <c r="S667">
        <v>3</v>
      </c>
    </row>
    <row r="668" spans="1:19">
      <c r="A668">
        <v>663</v>
      </c>
      <c r="B668" s="444">
        <v>43325.159722222219</v>
      </c>
      <c r="C668" t="s">
        <v>98</v>
      </c>
      <c r="D668">
        <v>0.01</v>
      </c>
      <c r="F668">
        <v>1.10602</v>
      </c>
      <c r="I668" s="444">
        <v>43325.665972222225</v>
      </c>
      <c r="J668">
        <v>1.1040099999999999</v>
      </c>
      <c r="N668">
        <v>1.35</v>
      </c>
      <c r="Q668">
        <v>210</v>
      </c>
      <c r="R668" t="s">
        <v>98</v>
      </c>
      <c r="S668">
        <v>3</v>
      </c>
    </row>
    <row r="669" spans="1:19">
      <c r="A669">
        <v>664</v>
      </c>
      <c r="B669" s="444">
        <v>43325.252083333333</v>
      </c>
      <c r="C669" t="s">
        <v>98</v>
      </c>
      <c r="D669">
        <v>0.01</v>
      </c>
      <c r="F669">
        <v>1.1071200000000001</v>
      </c>
      <c r="I669" s="444">
        <v>43325.665972222225</v>
      </c>
      <c r="J669">
        <v>1.1040099999999999</v>
      </c>
      <c r="N669">
        <v>2.09</v>
      </c>
      <c r="Q669">
        <v>210</v>
      </c>
      <c r="R669" t="s">
        <v>98</v>
      </c>
      <c r="S669">
        <v>3</v>
      </c>
    </row>
    <row r="670" spans="1:19">
      <c r="A670">
        <v>665</v>
      </c>
      <c r="B670" s="444">
        <v>43325.691666666666</v>
      </c>
      <c r="C670" t="s">
        <v>98</v>
      </c>
      <c r="D670">
        <v>0.01</v>
      </c>
      <c r="F670">
        <v>1.1038699999999999</v>
      </c>
      <c r="I670" s="444">
        <v>43326.123611111114</v>
      </c>
      <c r="J670">
        <v>1.1023799999999999</v>
      </c>
      <c r="N670">
        <v>0.97</v>
      </c>
      <c r="Q670">
        <v>211</v>
      </c>
      <c r="R670" t="s">
        <v>98</v>
      </c>
      <c r="S670">
        <v>2</v>
      </c>
    </row>
    <row r="671" spans="1:19">
      <c r="A671">
        <v>666</v>
      </c>
      <c r="B671" s="444">
        <v>43325.752083333333</v>
      </c>
      <c r="C671" t="s">
        <v>98</v>
      </c>
      <c r="D671">
        <v>0.01</v>
      </c>
      <c r="F671">
        <v>1.10497</v>
      </c>
      <c r="I671" s="444">
        <v>43326.123611111114</v>
      </c>
      <c r="J671">
        <v>1.1023799999999999</v>
      </c>
      <c r="N671">
        <v>1.72</v>
      </c>
      <c r="Q671">
        <v>211</v>
      </c>
      <c r="R671" t="s">
        <v>98</v>
      </c>
      <c r="S671">
        <v>2</v>
      </c>
    </row>
    <row r="672" spans="1:19">
      <c r="A672">
        <v>667</v>
      </c>
      <c r="B672" s="444">
        <v>43326.227083333331</v>
      </c>
      <c r="C672" t="s">
        <v>98</v>
      </c>
      <c r="D672">
        <v>0.01</v>
      </c>
      <c r="F672">
        <v>1.10216</v>
      </c>
      <c r="I672" s="444">
        <v>43326.365277777775</v>
      </c>
      <c r="J672">
        <v>1.1007100000000001</v>
      </c>
      <c r="N672">
        <v>0.97</v>
      </c>
      <c r="Q672">
        <v>212</v>
      </c>
      <c r="R672" t="s">
        <v>98</v>
      </c>
      <c r="S672">
        <v>2</v>
      </c>
    </row>
    <row r="673" spans="1:19">
      <c r="A673">
        <v>668</v>
      </c>
      <c r="B673" s="444">
        <v>43326.259722222225</v>
      </c>
      <c r="C673" t="s">
        <v>98</v>
      </c>
      <c r="D673">
        <v>0.01</v>
      </c>
      <c r="F673">
        <v>1.10327</v>
      </c>
      <c r="I673" s="444">
        <v>43326.365277777775</v>
      </c>
      <c r="J673">
        <v>1.1007100000000001</v>
      </c>
      <c r="N673">
        <v>1.72</v>
      </c>
      <c r="Q673">
        <v>212</v>
      </c>
      <c r="R673" t="s">
        <v>98</v>
      </c>
      <c r="S673">
        <v>2</v>
      </c>
    </row>
    <row r="674" spans="1:19">
      <c r="A674">
        <v>670</v>
      </c>
      <c r="B674" s="444">
        <v>43326.560416666667</v>
      </c>
      <c r="C674" t="s">
        <v>98</v>
      </c>
      <c r="D674">
        <v>0.01</v>
      </c>
      <c r="F674">
        <v>1.09955</v>
      </c>
      <c r="I674" s="444">
        <v>43333.851388888892</v>
      </c>
      <c r="J674">
        <v>1.1001399999999999</v>
      </c>
      <c r="N674">
        <v>-0.57999999999999996</v>
      </c>
      <c r="Q674">
        <v>213</v>
      </c>
      <c r="R674" t="s">
        <v>98</v>
      </c>
      <c r="S674">
        <v>6</v>
      </c>
    </row>
    <row r="675" spans="1:19">
      <c r="A675">
        <v>671</v>
      </c>
      <c r="B675" s="444">
        <v>43326.78402777778</v>
      </c>
      <c r="C675" t="s">
        <v>98</v>
      </c>
      <c r="D675">
        <v>0.01</v>
      </c>
      <c r="F675">
        <v>1.1006899999999999</v>
      </c>
      <c r="I675" s="444">
        <v>43333.851388888892</v>
      </c>
      <c r="J675">
        <v>1.1001399999999999</v>
      </c>
      <c r="N675">
        <v>0.19</v>
      </c>
      <c r="Q675">
        <v>213</v>
      </c>
      <c r="R675" t="s">
        <v>98</v>
      </c>
      <c r="S675">
        <v>6</v>
      </c>
    </row>
    <row r="676" spans="1:19">
      <c r="A676">
        <v>672</v>
      </c>
      <c r="B676" s="444">
        <v>43327.017361111109</v>
      </c>
      <c r="C676" t="s">
        <v>98</v>
      </c>
      <c r="D676">
        <v>0.01</v>
      </c>
      <c r="F676">
        <v>1.10179</v>
      </c>
      <c r="I676" s="444">
        <v>43333.851388888892</v>
      </c>
      <c r="J676">
        <v>1.1001399999999999</v>
      </c>
      <c r="N676">
        <v>0.96</v>
      </c>
      <c r="Q676">
        <v>213</v>
      </c>
      <c r="R676" t="s">
        <v>98</v>
      </c>
      <c r="S676">
        <v>6</v>
      </c>
    </row>
    <row r="677" spans="1:19">
      <c r="A677">
        <v>673</v>
      </c>
      <c r="B677" s="444">
        <v>43327.290972222225</v>
      </c>
      <c r="C677" t="s">
        <v>98</v>
      </c>
      <c r="D677">
        <v>0.01</v>
      </c>
      <c r="F677">
        <v>1.10294</v>
      </c>
      <c r="I677" s="444">
        <v>43333.851388888892</v>
      </c>
      <c r="J677">
        <v>1.1001399999999999</v>
      </c>
      <c r="N677">
        <v>1.74</v>
      </c>
      <c r="Q677">
        <v>213</v>
      </c>
      <c r="R677" t="s">
        <v>98</v>
      </c>
      <c r="S677">
        <v>6</v>
      </c>
    </row>
    <row r="678" spans="1:19">
      <c r="A678">
        <v>674</v>
      </c>
      <c r="B678" s="444">
        <v>43328.063194444447</v>
      </c>
      <c r="C678" t="s">
        <v>98</v>
      </c>
      <c r="D678">
        <v>0.02</v>
      </c>
      <c r="F678">
        <v>1.10405</v>
      </c>
      <c r="I678" s="444">
        <v>43333.851388888892</v>
      </c>
      <c r="J678">
        <v>1.1001399999999999</v>
      </c>
      <c r="N678">
        <v>5.12</v>
      </c>
      <c r="Q678">
        <v>213</v>
      </c>
      <c r="R678" t="s">
        <v>98</v>
      </c>
      <c r="S678">
        <v>6</v>
      </c>
    </row>
    <row r="679" spans="1:19">
      <c r="A679">
        <v>675</v>
      </c>
      <c r="B679" s="444">
        <v>43333.054861111108</v>
      </c>
      <c r="C679" t="s">
        <v>98</v>
      </c>
      <c r="D679">
        <v>0.03</v>
      </c>
      <c r="F679">
        <v>1.10517</v>
      </c>
      <c r="I679" s="444">
        <v>43333.851388888892</v>
      </c>
      <c r="J679">
        <v>1.1001399999999999</v>
      </c>
      <c r="N679">
        <v>10.17</v>
      </c>
      <c r="Q679">
        <v>213</v>
      </c>
      <c r="R679" t="s">
        <v>98</v>
      </c>
      <c r="S679">
        <v>6</v>
      </c>
    </row>
    <row r="680" spans="1:19">
      <c r="A680">
        <v>676</v>
      </c>
      <c r="B680" s="444">
        <v>43333.886805555558</v>
      </c>
      <c r="C680" t="s">
        <v>98</v>
      </c>
      <c r="D680">
        <v>0.01</v>
      </c>
      <c r="F680">
        <v>1.10005</v>
      </c>
      <c r="I680" s="444">
        <v>43333.947916666664</v>
      </c>
      <c r="J680">
        <v>1.09805</v>
      </c>
      <c r="N680">
        <v>1.35</v>
      </c>
      <c r="Q680">
        <v>214</v>
      </c>
      <c r="R680" t="s">
        <v>98</v>
      </c>
      <c r="S680">
        <v>1</v>
      </c>
    </row>
    <row r="681" spans="1:19">
      <c r="A681">
        <v>678</v>
      </c>
      <c r="B681" s="444">
        <v>43333.954861111109</v>
      </c>
      <c r="C681" t="s">
        <v>98</v>
      </c>
      <c r="D681">
        <v>0.01</v>
      </c>
      <c r="F681">
        <v>1.09623</v>
      </c>
      <c r="I681" s="444">
        <v>43334.996527777781</v>
      </c>
      <c r="J681">
        <v>1.09531</v>
      </c>
      <c r="N681">
        <v>0.59</v>
      </c>
      <c r="Q681">
        <v>215</v>
      </c>
      <c r="R681" t="s">
        <v>98</v>
      </c>
      <c r="S681">
        <v>3</v>
      </c>
    </row>
    <row r="682" spans="1:19">
      <c r="A682">
        <v>679</v>
      </c>
      <c r="B682" s="444">
        <v>43333.979166666664</v>
      </c>
      <c r="C682" t="s">
        <v>98</v>
      </c>
      <c r="D682">
        <v>0.01</v>
      </c>
      <c r="F682">
        <v>1.09734</v>
      </c>
      <c r="I682" s="444">
        <v>43334.996527777781</v>
      </c>
      <c r="J682">
        <v>1.09531</v>
      </c>
      <c r="N682">
        <v>1.33</v>
      </c>
      <c r="Q682">
        <v>215</v>
      </c>
      <c r="R682" t="s">
        <v>98</v>
      </c>
      <c r="S682">
        <v>3</v>
      </c>
    </row>
    <row r="683" spans="1:19">
      <c r="A683">
        <v>680</v>
      </c>
      <c r="B683" s="444">
        <v>43334.371527777781</v>
      </c>
      <c r="C683" t="s">
        <v>98</v>
      </c>
      <c r="D683">
        <v>0.01</v>
      </c>
      <c r="F683">
        <v>1.0984499999999999</v>
      </c>
      <c r="I683" s="444">
        <v>43334.996527777781</v>
      </c>
      <c r="J683">
        <v>1.09531</v>
      </c>
      <c r="N683">
        <v>2.11</v>
      </c>
      <c r="Q683">
        <v>215</v>
      </c>
      <c r="R683" t="s">
        <v>98</v>
      </c>
      <c r="S683">
        <v>3</v>
      </c>
    </row>
    <row r="684" spans="1:19">
      <c r="A684">
        <v>681</v>
      </c>
      <c r="B684" s="444">
        <v>43335.009722222225</v>
      </c>
      <c r="C684" t="s">
        <v>98</v>
      </c>
      <c r="D684">
        <v>0.01</v>
      </c>
      <c r="F684">
        <v>1.0941099999999999</v>
      </c>
      <c r="I684" s="444">
        <v>43335.076388888891</v>
      </c>
      <c r="J684">
        <v>1.0921099999999999</v>
      </c>
      <c r="N684">
        <v>1.35</v>
      </c>
      <c r="Q684">
        <v>216</v>
      </c>
      <c r="R684" t="s">
        <v>98</v>
      </c>
      <c r="S684">
        <v>1</v>
      </c>
    </row>
    <row r="685" spans="1:19">
      <c r="A685">
        <v>682</v>
      </c>
      <c r="B685" s="444">
        <v>43335.111805555556</v>
      </c>
      <c r="C685" t="s">
        <v>98</v>
      </c>
      <c r="D685">
        <v>0.01</v>
      </c>
      <c r="F685">
        <v>1.09249</v>
      </c>
      <c r="I685" s="444">
        <v>43335.550694444442</v>
      </c>
      <c r="J685">
        <v>1.0910599999999999</v>
      </c>
      <c r="N685">
        <v>0.97</v>
      </c>
      <c r="Q685">
        <v>217</v>
      </c>
      <c r="R685" t="s">
        <v>98</v>
      </c>
      <c r="S685">
        <v>2</v>
      </c>
    </row>
    <row r="686" spans="1:19">
      <c r="A686">
        <v>683</v>
      </c>
      <c r="B686" s="444">
        <v>43335.17083333333</v>
      </c>
      <c r="C686" t="s">
        <v>98</v>
      </c>
      <c r="D686">
        <v>0.01</v>
      </c>
      <c r="F686">
        <v>1.0935999999999999</v>
      </c>
      <c r="I686" s="444">
        <v>43335.550694444442</v>
      </c>
      <c r="J686">
        <v>1.0910599999999999</v>
      </c>
      <c r="N686">
        <v>1.71</v>
      </c>
      <c r="Q686">
        <v>217</v>
      </c>
      <c r="R686" t="s">
        <v>98</v>
      </c>
      <c r="S686">
        <v>2</v>
      </c>
    </row>
    <row r="687" spans="1:19">
      <c r="A687">
        <v>685</v>
      </c>
      <c r="B687" s="444">
        <v>43335.618055555555</v>
      </c>
      <c r="C687" t="s">
        <v>98</v>
      </c>
      <c r="D687">
        <v>0.01</v>
      </c>
      <c r="F687">
        <v>1.0922000000000001</v>
      </c>
      <c r="I687" s="444">
        <v>43340.688194444447</v>
      </c>
      <c r="J687">
        <v>1.0931900000000001</v>
      </c>
      <c r="N687">
        <v>-0.75</v>
      </c>
      <c r="Q687">
        <v>218</v>
      </c>
      <c r="R687" t="s">
        <v>98</v>
      </c>
      <c r="S687">
        <v>6</v>
      </c>
    </row>
    <row r="688" spans="1:19">
      <c r="A688">
        <v>686</v>
      </c>
      <c r="B688" s="444">
        <v>43335.926388888889</v>
      </c>
      <c r="C688" t="s">
        <v>98</v>
      </c>
      <c r="D688">
        <v>0.01</v>
      </c>
      <c r="F688">
        <v>1.0933200000000001</v>
      </c>
      <c r="I688" s="444">
        <v>43340.688194444447</v>
      </c>
      <c r="J688">
        <v>1.0931900000000001</v>
      </c>
      <c r="N688">
        <v>0.01</v>
      </c>
      <c r="Q688">
        <v>218</v>
      </c>
      <c r="R688" t="s">
        <v>98</v>
      </c>
      <c r="S688">
        <v>6</v>
      </c>
    </row>
    <row r="689" spans="1:19">
      <c r="A689">
        <v>687</v>
      </c>
      <c r="B689" s="444">
        <v>43336.118750000001</v>
      </c>
      <c r="C689" t="s">
        <v>98</v>
      </c>
      <c r="D689">
        <v>0.01</v>
      </c>
      <c r="F689">
        <v>1.0949199999999999</v>
      </c>
      <c r="I689" s="444">
        <v>43340.688194444447</v>
      </c>
      <c r="J689">
        <v>1.0931900000000001</v>
      </c>
      <c r="N689">
        <v>1.1100000000000001</v>
      </c>
      <c r="Q689">
        <v>218</v>
      </c>
      <c r="R689" t="s">
        <v>98</v>
      </c>
      <c r="S689">
        <v>6</v>
      </c>
    </row>
    <row r="690" spans="1:19">
      <c r="A690">
        <v>688</v>
      </c>
      <c r="B690" s="444">
        <v>43336.128472222219</v>
      </c>
      <c r="C690" t="s">
        <v>98</v>
      </c>
      <c r="D690">
        <v>0.01</v>
      </c>
      <c r="F690">
        <v>1.09602</v>
      </c>
      <c r="I690" s="444">
        <v>43340.688194444447</v>
      </c>
      <c r="J690">
        <v>1.0931900000000001</v>
      </c>
      <c r="N690">
        <v>1.85</v>
      </c>
      <c r="Q690">
        <v>218</v>
      </c>
      <c r="R690" t="s">
        <v>98</v>
      </c>
      <c r="S690">
        <v>6</v>
      </c>
    </row>
    <row r="691" spans="1:19">
      <c r="A691">
        <v>689</v>
      </c>
      <c r="B691" s="444">
        <v>43336.584027777775</v>
      </c>
      <c r="C691" t="s">
        <v>98</v>
      </c>
      <c r="D691">
        <v>0.02</v>
      </c>
      <c r="F691">
        <v>1.0971299999999999</v>
      </c>
      <c r="I691" s="444">
        <v>43340.688194444447</v>
      </c>
      <c r="J691">
        <v>1.0931900000000001</v>
      </c>
      <c r="N691">
        <v>5.21</v>
      </c>
      <c r="Q691">
        <v>218</v>
      </c>
      <c r="R691" t="s">
        <v>98</v>
      </c>
      <c r="S691">
        <v>6</v>
      </c>
    </row>
    <row r="692" spans="1:19">
      <c r="A692">
        <v>690</v>
      </c>
      <c r="B692" s="444">
        <v>43336.586111111108</v>
      </c>
      <c r="C692" t="s">
        <v>98</v>
      </c>
      <c r="D692">
        <v>0.03</v>
      </c>
      <c r="F692">
        <v>1.0982799999999999</v>
      </c>
      <c r="I692" s="444">
        <v>43340.688194444447</v>
      </c>
      <c r="J692">
        <v>1.0931900000000001</v>
      </c>
      <c r="N692">
        <v>10.14</v>
      </c>
      <c r="Q692">
        <v>218</v>
      </c>
      <c r="R692" t="s">
        <v>98</v>
      </c>
      <c r="S692">
        <v>6</v>
      </c>
    </row>
    <row r="693" spans="1:19">
      <c r="A693">
        <v>691</v>
      </c>
      <c r="B693" s="444">
        <v>43340.904166666667</v>
      </c>
      <c r="C693" t="s">
        <v>98</v>
      </c>
      <c r="D693">
        <v>0.01</v>
      </c>
      <c r="F693">
        <v>1.0937300000000001</v>
      </c>
      <c r="I693" s="444">
        <v>43341.231249999997</v>
      </c>
      <c r="J693">
        <v>1.09169</v>
      </c>
      <c r="N693">
        <v>1.35</v>
      </c>
      <c r="Q693">
        <v>219</v>
      </c>
      <c r="R693" t="s">
        <v>98</v>
      </c>
      <c r="S693">
        <v>1</v>
      </c>
    </row>
    <row r="694" spans="1:19">
      <c r="A694">
        <v>692</v>
      </c>
      <c r="B694" s="444">
        <v>43341.285416666666</v>
      </c>
      <c r="C694" t="s">
        <v>98</v>
      </c>
      <c r="D694">
        <v>0.01</v>
      </c>
      <c r="F694">
        <v>1.0908500000000001</v>
      </c>
      <c r="I694" s="444">
        <v>43341.381249999999</v>
      </c>
      <c r="J694">
        <v>1.0888100000000001</v>
      </c>
      <c r="N694">
        <v>1.37</v>
      </c>
      <c r="Q694">
        <v>220</v>
      </c>
      <c r="R694" t="s">
        <v>98</v>
      </c>
      <c r="S694">
        <v>1</v>
      </c>
    </row>
    <row r="695" spans="1:19">
      <c r="A695">
        <v>693</v>
      </c>
      <c r="B695" s="444">
        <v>43341.415277777778</v>
      </c>
      <c r="C695" t="s">
        <v>98</v>
      </c>
      <c r="D695">
        <v>0.01</v>
      </c>
      <c r="F695">
        <v>1.08931</v>
      </c>
      <c r="I695" s="444">
        <v>43341.620833333334</v>
      </c>
      <c r="J695">
        <v>1.0873299999999999</v>
      </c>
      <c r="N695">
        <v>1.34</v>
      </c>
      <c r="Q695">
        <v>221</v>
      </c>
      <c r="R695" t="s">
        <v>98</v>
      </c>
      <c r="S695">
        <v>1</v>
      </c>
    </row>
    <row r="696" spans="1:19">
      <c r="A696">
        <v>694</v>
      </c>
      <c r="B696" s="444">
        <v>43341.624305555553</v>
      </c>
      <c r="C696" t="s">
        <v>98</v>
      </c>
      <c r="D696">
        <v>0.01</v>
      </c>
      <c r="F696">
        <v>1.08799</v>
      </c>
      <c r="I696" s="444">
        <v>43342.874305555553</v>
      </c>
      <c r="J696">
        <v>1.09056</v>
      </c>
      <c r="N696">
        <v>-1.81</v>
      </c>
      <c r="Q696">
        <v>222</v>
      </c>
      <c r="R696" t="s">
        <v>98</v>
      </c>
      <c r="S696">
        <v>7</v>
      </c>
    </row>
    <row r="697" spans="1:19">
      <c r="A697">
        <v>695</v>
      </c>
      <c r="B697" s="444">
        <v>43341.899305555555</v>
      </c>
      <c r="C697" t="s">
        <v>98</v>
      </c>
      <c r="D697">
        <v>0.01</v>
      </c>
      <c r="F697">
        <v>1.0891</v>
      </c>
      <c r="I697" s="444">
        <v>43342.874305555553</v>
      </c>
      <c r="J697">
        <v>1.09056</v>
      </c>
      <c r="N697">
        <v>-1.06</v>
      </c>
      <c r="Q697">
        <v>222</v>
      </c>
      <c r="R697" t="s">
        <v>98</v>
      </c>
      <c r="S697">
        <v>7</v>
      </c>
    </row>
    <row r="698" spans="1:19">
      <c r="A698">
        <v>696</v>
      </c>
      <c r="B698" s="444">
        <v>43342.041666666664</v>
      </c>
      <c r="C698" t="s">
        <v>98</v>
      </c>
      <c r="D698">
        <v>0.01</v>
      </c>
      <c r="F698">
        <v>1.0902400000000001</v>
      </c>
      <c r="I698" s="444">
        <v>43342.874305555553</v>
      </c>
      <c r="J698">
        <v>1.09056</v>
      </c>
      <c r="N698">
        <v>-0.22</v>
      </c>
      <c r="Q698">
        <v>222</v>
      </c>
      <c r="R698" t="s">
        <v>98</v>
      </c>
      <c r="S698">
        <v>7</v>
      </c>
    </row>
    <row r="699" spans="1:19">
      <c r="A699">
        <v>697</v>
      </c>
      <c r="B699" s="444">
        <v>43342.042361111111</v>
      </c>
      <c r="C699" t="s">
        <v>98</v>
      </c>
      <c r="D699">
        <v>0.01</v>
      </c>
      <c r="F699">
        <v>1.0926899999999999</v>
      </c>
      <c r="I699" s="444">
        <v>43342.874305555553</v>
      </c>
      <c r="J699">
        <v>1.09056</v>
      </c>
      <c r="N699">
        <v>1.43</v>
      </c>
      <c r="Q699">
        <v>222</v>
      </c>
      <c r="R699" t="s">
        <v>98</v>
      </c>
      <c r="S699">
        <v>7</v>
      </c>
    </row>
    <row r="700" spans="1:19">
      <c r="A700">
        <v>698</v>
      </c>
      <c r="B700" s="444">
        <v>43342.043055555558</v>
      </c>
      <c r="C700" t="s">
        <v>98</v>
      </c>
      <c r="D700">
        <v>0.02</v>
      </c>
      <c r="F700">
        <v>1.0938300000000001</v>
      </c>
      <c r="I700" s="444">
        <v>43342.874305555553</v>
      </c>
      <c r="J700">
        <v>1.09056</v>
      </c>
      <c r="N700">
        <v>4.41</v>
      </c>
      <c r="Q700">
        <v>222</v>
      </c>
      <c r="R700" t="s">
        <v>98</v>
      </c>
      <c r="S700">
        <v>7</v>
      </c>
    </row>
    <row r="701" spans="1:19">
      <c r="A701">
        <v>699</v>
      </c>
      <c r="B701" s="444">
        <v>43342.150694444441</v>
      </c>
      <c r="C701" t="s">
        <v>98</v>
      </c>
      <c r="D701">
        <v>0.03</v>
      </c>
      <c r="F701">
        <v>1.09494</v>
      </c>
      <c r="I701" s="444">
        <v>43342.874305555553</v>
      </c>
      <c r="J701">
        <v>1.09056</v>
      </c>
      <c r="N701">
        <v>8.85</v>
      </c>
      <c r="Q701">
        <v>222</v>
      </c>
      <c r="R701" t="s">
        <v>98</v>
      </c>
      <c r="S701">
        <v>7</v>
      </c>
    </row>
    <row r="702" spans="1:19">
      <c r="A702">
        <v>700</v>
      </c>
      <c r="B702" s="444">
        <v>43342.26666666667</v>
      </c>
      <c r="C702" t="s">
        <v>98</v>
      </c>
      <c r="D702">
        <v>0.05</v>
      </c>
      <c r="F702">
        <v>1.0960700000000001</v>
      </c>
      <c r="I702" s="444">
        <v>43342.874305555553</v>
      </c>
      <c r="J702">
        <v>1.09056</v>
      </c>
      <c r="N702">
        <v>18.559999999999999</v>
      </c>
      <c r="Q702">
        <v>222</v>
      </c>
      <c r="R702" t="s">
        <v>98</v>
      </c>
      <c r="S702">
        <v>7</v>
      </c>
    </row>
    <row r="703" spans="1:19">
      <c r="A703">
        <v>701</v>
      </c>
      <c r="B703" s="444">
        <v>43342.884722222225</v>
      </c>
      <c r="C703" t="s">
        <v>98</v>
      </c>
      <c r="D703">
        <v>0.01</v>
      </c>
      <c r="F703">
        <v>1.09138</v>
      </c>
      <c r="I703" s="444">
        <v>43343.303472222222</v>
      </c>
      <c r="J703">
        <v>1.0899300000000001</v>
      </c>
      <c r="N703">
        <v>0.95</v>
      </c>
      <c r="Q703">
        <v>223</v>
      </c>
      <c r="R703" t="s">
        <v>98</v>
      </c>
      <c r="S703">
        <v>2</v>
      </c>
    </row>
    <row r="704" spans="1:19">
      <c r="A704">
        <v>702</v>
      </c>
      <c r="B704" s="444">
        <v>43343.001388888886</v>
      </c>
      <c r="C704" t="s">
        <v>98</v>
      </c>
      <c r="D704">
        <v>0.01</v>
      </c>
      <c r="F704">
        <v>1.0925100000000001</v>
      </c>
      <c r="I704" s="444">
        <v>43343.303472222222</v>
      </c>
      <c r="J704">
        <v>1.0899300000000001</v>
      </c>
      <c r="N704">
        <v>1.74</v>
      </c>
      <c r="Q704">
        <v>223</v>
      </c>
      <c r="R704" t="s">
        <v>98</v>
      </c>
      <c r="S704">
        <v>2</v>
      </c>
    </row>
    <row r="705" spans="1:19">
      <c r="A705">
        <v>703</v>
      </c>
      <c r="B705" s="444">
        <v>43343.370138888888</v>
      </c>
      <c r="C705" t="s">
        <v>98</v>
      </c>
      <c r="D705">
        <v>0.01</v>
      </c>
      <c r="F705">
        <v>1.0890500000000001</v>
      </c>
      <c r="I705" s="444">
        <v>43343.65347222222</v>
      </c>
      <c r="J705">
        <v>1.0875699999999999</v>
      </c>
      <c r="N705">
        <v>1</v>
      </c>
      <c r="Q705">
        <v>224</v>
      </c>
      <c r="R705" t="s">
        <v>98</v>
      </c>
      <c r="S705">
        <v>2</v>
      </c>
    </row>
    <row r="706" spans="1:19">
      <c r="A706">
        <v>704</v>
      </c>
      <c r="B706" s="444">
        <v>43343.623611111114</v>
      </c>
      <c r="C706" t="s">
        <v>98</v>
      </c>
      <c r="D706">
        <v>0.01</v>
      </c>
      <c r="F706">
        <v>1.0901700000000001</v>
      </c>
      <c r="I706" s="444">
        <v>43343.65347222222</v>
      </c>
      <c r="J706">
        <v>1.0875699999999999</v>
      </c>
      <c r="N706">
        <v>1.76</v>
      </c>
      <c r="Q706">
        <v>224</v>
      </c>
      <c r="R706" t="s">
        <v>98</v>
      </c>
      <c r="S706">
        <v>2</v>
      </c>
    </row>
    <row r="707" spans="1:19">
      <c r="A707">
        <v>706</v>
      </c>
      <c r="B707" s="444">
        <v>43343.678472222222</v>
      </c>
      <c r="C707" t="s">
        <v>98</v>
      </c>
      <c r="D707">
        <v>0.01</v>
      </c>
      <c r="F707">
        <v>1.0866</v>
      </c>
      <c r="I707" s="444">
        <v>43348.819444444445</v>
      </c>
      <c r="J707">
        <v>1.0904</v>
      </c>
      <c r="N707">
        <v>-2.64</v>
      </c>
      <c r="Q707">
        <v>225</v>
      </c>
      <c r="R707" t="s">
        <v>98</v>
      </c>
      <c r="S707">
        <v>8</v>
      </c>
    </row>
    <row r="708" spans="1:19">
      <c r="A708">
        <v>707</v>
      </c>
      <c r="B708" s="444">
        <v>43345.969444444447</v>
      </c>
      <c r="C708" t="s">
        <v>98</v>
      </c>
      <c r="D708">
        <v>0.01</v>
      </c>
      <c r="F708">
        <v>1.08778</v>
      </c>
      <c r="I708" s="444">
        <v>43348.819444444445</v>
      </c>
      <c r="J708">
        <v>1.0904</v>
      </c>
      <c r="N708">
        <v>-1.85</v>
      </c>
      <c r="Q708">
        <v>225</v>
      </c>
      <c r="R708" t="s">
        <v>98</v>
      </c>
      <c r="S708">
        <v>8</v>
      </c>
    </row>
    <row r="709" spans="1:19">
      <c r="A709">
        <v>708</v>
      </c>
      <c r="B709" s="444">
        <v>43346.180555555555</v>
      </c>
      <c r="C709" t="s">
        <v>98</v>
      </c>
      <c r="D709">
        <v>0.01</v>
      </c>
      <c r="F709">
        <v>1.0888800000000001</v>
      </c>
      <c r="I709" s="444">
        <v>43348.819444444445</v>
      </c>
      <c r="J709">
        <v>1.0904</v>
      </c>
      <c r="N709">
        <v>-1.07</v>
      </c>
      <c r="Q709">
        <v>225</v>
      </c>
      <c r="R709" t="s">
        <v>98</v>
      </c>
      <c r="S709">
        <v>8</v>
      </c>
    </row>
    <row r="710" spans="1:19">
      <c r="A710">
        <v>709</v>
      </c>
      <c r="B710" s="444">
        <v>43346.339583333334</v>
      </c>
      <c r="C710" t="s">
        <v>98</v>
      </c>
      <c r="D710">
        <v>0.01</v>
      </c>
      <c r="F710">
        <v>1.0900099999999999</v>
      </c>
      <c r="I710" s="444">
        <v>43348.819444444445</v>
      </c>
      <c r="J710">
        <v>1.0904</v>
      </c>
      <c r="N710">
        <v>-0.31</v>
      </c>
      <c r="Q710">
        <v>225</v>
      </c>
      <c r="R710" t="s">
        <v>98</v>
      </c>
      <c r="S710">
        <v>8</v>
      </c>
    </row>
    <row r="711" spans="1:19">
      <c r="A711">
        <v>710</v>
      </c>
      <c r="B711" s="444">
        <v>43346.518750000003</v>
      </c>
      <c r="C711" t="s">
        <v>98</v>
      </c>
      <c r="D711">
        <v>0.02</v>
      </c>
      <c r="F711">
        <v>1.0911200000000001</v>
      </c>
      <c r="I711" s="444">
        <v>43348.819444444445</v>
      </c>
      <c r="J711">
        <v>1.0904</v>
      </c>
      <c r="N711">
        <v>0.87</v>
      </c>
      <c r="Q711">
        <v>225</v>
      </c>
      <c r="R711" t="s">
        <v>98</v>
      </c>
      <c r="S711">
        <v>8</v>
      </c>
    </row>
    <row r="712" spans="1:19">
      <c r="A712">
        <v>711</v>
      </c>
      <c r="B712" s="444">
        <v>43346.549305555556</v>
      </c>
      <c r="C712" t="s">
        <v>98</v>
      </c>
      <c r="D712">
        <v>0.03</v>
      </c>
      <c r="F712">
        <v>1.09223</v>
      </c>
      <c r="I712" s="444">
        <v>43348.819444444445</v>
      </c>
      <c r="J712">
        <v>1.0904</v>
      </c>
      <c r="N712">
        <v>3.55</v>
      </c>
      <c r="Q712">
        <v>225</v>
      </c>
      <c r="R712" t="s">
        <v>98</v>
      </c>
      <c r="S712">
        <v>8</v>
      </c>
    </row>
    <row r="713" spans="1:19">
      <c r="A713">
        <v>712</v>
      </c>
      <c r="B713" s="444">
        <v>43347.191666666666</v>
      </c>
      <c r="C713" t="s">
        <v>98</v>
      </c>
      <c r="D713">
        <v>0.05</v>
      </c>
      <c r="F713">
        <v>1.09334</v>
      </c>
      <c r="I713" s="444">
        <v>43348.819444444445</v>
      </c>
      <c r="J713">
        <v>1.0904</v>
      </c>
      <c r="N713">
        <v>9.7799999999999994</v>
      </c>
      <c r="Q713">
        <v>225</v>
      </c>
      <c r="R713" t="s">
        <v>98</v>
      </c>
      <c r="S713">
        <v>8</v>
      </c>
    </row>
    <row r="714" spans="1:19">
      <c r="A714">
        <v>718</v>
      </c>
      <c r="B714" s="444">
        <v>43348.041666666664</v>
      </c>
      <c r="C714" t="s">
        <v>98</v>
      </c>
      <c r="D714">
        <v>0.09</v>
      </c>
      <c r="F714">
        <v>1.0979699999999999</v>
      </c>
      <c r="I714" s="444">
        <v>43348.819444444445</v>
      </c>
      <c r="J714">
        <v>1.0904</v>
      </c>
      <c r="N714">
        <v>45.91</v>
      </c>
      <c r="Q714">
        <v>225</v>
      </c>
      <c r="R714" t="s">
        <v>98</v>
      </c>
      <c r="S714">
        <v>8</v>
      </c>
    </row>
    <row r="715" spans="1:19">
      <c r="A715">
        <v>713</v>
      </c>
      <c r="B715" s="444">
        <v>43347.213888888888</v>
      </c>
      <c r="C715" t="s">
        <v>97</v>
      </c>
      <c r="D715">
        <v>0.01</v>
      </c>
      <c r="F715">
        <v>1.0947</v>
      </c>
      <c r="I715" s="444">
        <v>43347.425000000003</v>
      </c>
      <c r="J715">
        <v>1.09619</v>
      </c>
      <c r="N715">
        <v>1</v>
      </c>
      <c r="Q715">
        <v>226</v>
      </c>
      <c r="R715" t="s">
        <v>97</v>
      </c>
      <c r="S715">
        <v>2</v>
      </c>
    </row>
    <row r="716" spans="1:19">
      <c r="A716">
        <v>714</v>
      </c>
      <c r="B716" s="444">
        <v>43347.322222222225</v>
      </c>
      <c r="C716" t="s">
        <v>97</v>
      </c>
      <c r="D716">
        <v>0.01</v>
      </c>
      <c r="F716">
        <v>1.0935999999999999</v>
      </c>
      <c r="I716" s="444">
        <v>43347.425000000003</v>
      </c>
      <c r="J716">
        <v>1.09619</v>
      </c>
      <c r="N716">
        <v>1.74</v>
      </c>
      <c r="Q716">
        <v>226</v>
      </c>
      <c r="R716" t="s">
        <v>97</v>
      </c>
      <c r="S716">
        <v>2</v>
      </c>
    </row>
    <row r="717" spans="1:19">
      <c r="A717">
        <v>715</v>
      </c>
      <c r="B717" s="444">
        <v>43347.532638888886</v>
      </c>
      <c r="C717" t="s">
        <v>97</v>
      </c>
      <c r="D717">
        <v>0.01</v>
      </c>
      <c r="F717">
        <v>1.0966100000000001</v>
      </c>
      <c r="I717" s="444">
        <v>43348.036805555559</v>
      </c>
      <c r="J717">
        <v>1.0974699999999999</v>
      </c>
      <c r="N717">
        <v>0.55000000000000004</v>
      </c>
      <c r="Q717">
        <v>227</v>
      </c>
      <c r="R717" t="s">
        <v>97</v>
      </c>
      <c r="S717">
        <v>3</v>
      </c>
    </row>
    <row r="718" spans="1:19">
      <c r="A718">
        <v>716</v>
      </c>
      <c r="B718" s="444">
        <v>43347.565972222219</v>
      </c>
      <c r="C718" t="s">
        <v>97</v>
      </c>
      <c r="D718">
        <v>0.01</v>
      </c>
      <c r="F718">
        <v>1.0954999999999999</v>
      </c>
      <c r="I718" s="444">
        <v>43348.036805555559</v>
      </c>
      <c r="J718">
        <v>1.0974699999999999</v>
      </c>
      <c r="N718">
        <v>1.3</v>
      </c>
      <c r="Q718">
        <v>227</v>
      </c>
      <c r="R718" t="s">
        <v>97</v>
      </c>
      <c r="S718">
        <v>3</v>
      </c>
    </row>
    <row r="719" spans="1:19">
      <c r="A719">
        <v>717</v>
      </c>
      <c r="B719" s="444">
        <v>43347.879166666666</v>
      </c>
      <c r="C719" t="s">
        <v>97</v>
      </c>
      <c r="D719">
        <v>0.01</v>
      </c>
      <c r="F719">
        <v>1.0943000000000001</v>
      </c>
      <c r="I719" s="444">
        <v>43348.036805555559</v>
      </c>
      <c r="J719">
        <v>1.0974699999999999</v>
      </c>
      <c r="N719">
        <v>2.11</v>
      </c>
      <c r="Q719">
        <v>227</v>
      </c>
      <c r="R719" t="s">
        <v>97</v>
      </c>
      <c r="S719">
        <v>3</v>
      </c>
    </row>
    <row r="720" spans="1:19">
      <c r="A720">
        <v>719</v>
      </c>
      <c r="B720" s="444">
        <v>43348.0625</v>
      </c>
      <c r="C720" t="s">
        <v>97</v>
      </c>
      <c r="D720">
        <v>0.01</v>
      </c>
      <c r="F720">
        <v>1.0974699999999999</v>
      </c>
      <c r="I720" s="444">
        <v>43348.0625</v>
      </c>
      <c r="J720">
        <v>1.0996300000000001</v>
      </c>
      <c r="N720">
        <v>1.45</v>
      </c>
      <c r="Q720">
        <v>228</v>
      </c>
      <c r="R720" t="s">
        <v>97</v>
      </c>
      <c r="S720">
        <v>1</v>
      </c>
    </row>
    <row r="721" spans="1:19">
      <c r="A721">
        <v>720</v>
      </c>
      <c r="B721" s="444">
        <v>43348.066666666666</v>
      </c>
      <c r="C721" t="s">
        <v>97</v>
      </c>
      <c r="D721">
        <v>0.01</v>
      </c>
      <c r="F721">
        <v>1.1012599999999999</v>
      </c>
      <c r="I721" s="444">
        <v>43356.458333333336</v>
      </c>
      <c r="J721">
        <v>1.0978600000000001</v>
      </c>
      <c r="N721">
        <v>-2.59</v>
      </c>
      <c r="Q721">
        <v>229</v>
      </c>
      <c r="R721" t="s">
        <v>97</v>
      </c>
      <c r="S721">
        <v>8</v>
      </c>
    </row>
    <row r="722" spans="1:19">
      <c r="A722">
        <v>721</v>
      </c>
      <c r="B722" s="444">
        <v>43348.073611111111</v>
      </c>
      <c r="C722" t="s">
        <v>97</v>
      </c>
      <c r="D722">
        <v>0.01</v>
      </c>
      <c r="F722">
        <v>1.10016</v>
      </c>
      <c r="I722" s="444">
        <v>43356.458333333336</v>
      </c>
      <c r="J722">
        <v>1.0978600000000001</v>
      </c>
      <c r="N722">
        <v>-1.85</v>
      </c>
      <c r="Q722">
        <v>229</v>
      </c>
      <c r="R722" t="s">
        <v>97</v>
      </c>
      <c r="S722">
        <v>8</v>
      </c>
    </row>
    <row r="723" spans="1:19">
      <c r="A723">
        <v>722</v>
      </c>
      <c r="B723" s="444">
        <v>43348.084027777775</v>
      </c>
      <c r="C723" t="s">
        <v>97</v>
      </c>
      <c r="D723">
        <v>0.01</v>
      </c>
      <c r="F723">
        <v>1.09904</v>
      </c>
      <c r="I723" s="444">
        <v>43356.458333333336</v>
      </c>
      <c r="J723">
        <v>1.0978600000000001</v>
      </c>
      <c r="N723">
        <v>-1.0900000000000001</v>
      </c>
      <c r="Q723">
        <v>229</v>
      </c>
      <c r="R723" t="s">
        <v>97</v>
      </c>
      <c r="S723">
        <v>8</v>
      </c>
    </row>
    <row r="724" spans="1:19">
      <c r="A724">
        <v>723</v>
      </c>
      <c r="B724" s="444">
        <v>43348.169444444444</v>
      </c>
      <c r="C724" t="s">
        <v>97</v>
      </c>
      <c r="D724">
        <v>0.01</v>
      </c>
      <c r="F724">
        <v>1.0979099999999999</v>
      </c>
      <c r="I724" s="444">
        <v>43356.458333333336</v>
      </c>
      <c r="J724">
        <v>1.0978600000000001</v>
      </c>
      <c r="N724">
        <v>-0.33</v>
      </c>
      <c r="Q724">
        <v>229</v>
      </c>
      <c r="R724" t="s">
        <v>97</v>
      </c>
      <c r="S724">
        <v>8</v>
      </c>
    </row>
    <row r="725" spans="1:19">
      <c r="A725">
        <v>724</v>
      </c>
      <c r="B725" s="444">
        <v>43348.197222222225</v>
      </c>
      <c r="C725" t="s">
        <v>97</v>
      </c>
      <c r="D725">
        <v>0.02</v>
      </c>
      <c r="F725">
        <v>1.0968</v>
      </c>
      <c r="I725" s="444">
        <v>43356.458333333336</v>
      </c>
      <c r="J725">
        <v>1.0978600000000001</v>
      </c>
      <c r="N725">
        <v>0.84</v>
      </c>
      <c r="Q725">
        <v>229</v>
      </c>
      <c r="R725" t="s">
        <v>97</v>
      </c>
      <c r="S725">
        <v>8</v>
      </c>
    </row>
    <row r="726" spans="1:19">
      <c r="A726">
        <v>725</v>
      </c>
      <c r="B726" s="444">
        <v>43348.282638888886</v>
      </c>
      <c r="C726" t="s">
        <v>97</v>
      </c>
      <c r="D726">
        <v>0.03</v>
      </c>
      <c r="F726">
        <v>1.09568</v>
      </c>
      <c r="I726" s="444">
        <v>43356.458333333336</v>
      </c>
      <c r="J726">
        <v>1.0978600000000001</v>
      </c>
      <c r="N726">
        <v>3.51</v>
      </c>
      <c r="Q726">
        <v>229</v>
      </c>
      <c r="R726" t="s">
        <v>97</v>
      </c>
      <c r="S726">
        <v>8</v>
      </c>
    </row>
    <row r="727" spans="1:19">
      <c r="A727">
        <v>726</v>
      </c>
      <c r="B727" s="444">
        <v>43348.301388888889</v>
      </c>
      <c r="C727" t="s">
        <v>97</v>
      </c>
      <c r="D727">
        <v>0.05</v>
      </c>
      <c r="F727">
        <v>1.0945800000000001</v>
      </c>
      <c r="I727" s="444">
        <v>43356.458333333336</v>
      </c>
      <c r="J727">
        <v>1.0978600000000001</v>
      </c>
      <c r="N727">
        <v>9.57</v>
      </c>
      <c r="Q727">
        <v>229</v>
      </c>
      <c r="R727" t="s">
        <v>97</v>
      </c>
      <c r="S727">
        <v>8</v>
      </c>
    </row>
    <row r="728" spans="1:19">
      <c r="A728">
        <v>728</v>
      </c>
      <c r="B728" s="444">
        <v>43349.000694444447</v>
      </c>
      <c r="C728" t="s">
        <v>97</v>
      </c>
      <c r="D728">
        <v>0.09</v>
      </c>
      <c r="F728">
        <v>1.08995</v>
      </c>
      <c r="I728" s="444">
        <v>43356.458333333336</v>
      </c>
      <c r="J728">
        <v>1.0978600000000001</v>
      </c>
      <c r="N728">
        <v>46.11</v>
      </c>
      <c r="Q728">
        <v>229</v>
      </c>
      <c r="R728" t="s">
        <v>97</v>
      </c>
      <c r="S728">
        <v>8</v>
      </c>
    </row>
    <row r="729" spans="1:19">
      <c r="A729">
        <v>727</v>
      </c>
      <c r="B729" s="444">
        <v>43348.84097222222</v>
      </c>
      <c r="C729" t="s">
        <v>98</v>
      </c>
      <c r="D729">
        <v>0.01</v>
      </c>
      <c r="F729">
        <v>1.0908599999999999</v>
      </c>
      <c r="I729" s="444">
        <v>43349.135416666664</v>
      </c>
      <c r="J729">
        <v>1.0888</v>
      </c>
      <c r="N729">
        <v>1.31</v>
      </c>
      <c r="Q729">
        <v>230</v>
      </c>
      <c r="R729" t="s">
        <v>98</v>
      </c>
      <c r="S729">
        <v>1</v>
      </c>
    </row>
    <row r="730" spans="1:19">
      <c r="A730">
        <v>729</v>
      </c>
      <c r="B730" s="444">
        <v>43349.143750000003</v>
      </c>
      <c r="C730" t="s">
        <v>98</v>
      </c>
      <c r="D730">
        <v>0.01</v>
      </c>
      <c r="F730">
        <v>1.0888500000000001</v>
      </c>
      <c r="I730" s="444">
        <v>43350.250694444447</v>
      </c>
      <c r="J730">
        <v>1.08819</v>
      </c>
      <c r="N730">
        <v>0.42</v>
      </c>
      <c r="Q730">
        <v>231</v>
      </c>
      <c r="R730" t="s">
        <v>98</v>
      </c>
      <c r="S730">
        <v>4</v>
      </c>
    </row>
    <row r="731" spans="1:19">
      <c r="A731">
        <v>730</v>
      </c>
      <c r="B731" s="444">
        <v>43349.261111111111</v>
      </c>
      <c r="C731" t="s">
        <v>98</v>
      </c>
      <c r="D731">
        <v>0.01</v>
      </c>
      <c r="F731">
        <v>1.0899700000000001</v>
      </c>
      <c r="I731" s="444">
        <v>43350.250694444447</v>
      </c>
      <c r="J731">
        <v>1.08819</v>
      </c>
      <c r="N731">
        <v>1.17</v>
      </c>
      <c r="Q731">
        <v>231</v>
      </c>
      <c r="R731" t="s">
        <v>98</v>
      </c>
      <c r="S731">
        <v>4</v>
      </c>
    </row>
    <row r="732" spans="1:19">
      <c r="A732">
        <v>731</v>
      </c>
      <c r="B732" s="444">
        <v>43349.280555555553</v>
      </c>
      <c r="C732" t="s">
        <v>98</v>
      </c>
      <c r="D732">
        <v>0.01</v>
      </c>
      <c r="F732">
        <v>1.0910899999999999</v>
      </c>
      <c r="I732" s="444">
        <v>43350.250694444447</v>
      </c>
      <c r="J732">
        <v>1.08819</v>
      </c>
      <c r="N732">
        <v>1.92</v>
      </c>
      <c r="Q732">
        <v>231</v>
      </c>
      <c r="R732" t="s">
        <v>98</v>
      </c>
      <c r="S732">
        <v>4</v>
      </c>
    </row>
    <row r="733" spans="1:19">
      <c r="A733">
        <v>732</v>
      </c>
      <c r="B733" s="444">
        <v>43349.589583333334</v>
      </c>
      <c r="C733" t="s">
        <v>98</v>
      </c>
      <c r="D733">
        <v>0.01</v>
      </c>
      <c r="F733">
        <v>1.09219</v>
      </c>
      <c r="I733" s="444">
        <v>43350.250694444447</v>
      </c>
      <c r="J733">
        <v>1.08819</v>
      </c>
      <c r="N733">
        <v>2.67</v>
      </c>
      <c r="Q733">
        <v>231</v>
      </c>
      <c r="R733" t="s">
        <v>98</v>
      </c>
      <c r="S733">
        <v>4</v>
      </c>
    </row>
    <row r="734" spans="1:19">
      <c r="A734">
        <v>733</v>
      </c>
      <c r="B734" s="444">
        <v>43350.255555555559</v>
      </c>
      <c r="C734" t="s">
        <v>98</v>
      </c>
      <c r="D734">
        <v>0.01</v>
      </c>
      <c r="F734">
        <v>1.0891</v>
      </c>
      <c r="I734" s="444">
        <v>43350.520833333336</v>
      </c>
      <c r="J734">
        <v>1.0872599999999999</v>
      </c>
      <c r="N734">
        <v>1.24</v>
      </c>
      <c r="Q734">
        <v>232</v>
      </c>
      <c r="R734" t="s">
        <v>98</v>
      </c>
      <c r="S734">
        <v>1</v>
      </c>
    </row>
    <row r="735" spans="1:19">
      <c r="A735">
        <v>734</v>
      </c>
      <c r="B735" s="444">
        <v>43350.529166666667</v>
      </c>
      <c r="C735" t="s">
        <v>98</v>
      </c>
      <c r="D735">
        <v>0.01</v>
      </c>
      <c r="F735">
        <v>1.0888899999999999</v>
      </c>
      <c r="I735" s="444">
        <v>43350.67291666667</v>
      </c>
      <c r="J735">
        <v>1.0874999999999999</v>
      </c>
      <c r="N735">
        <v>0.93</v>
      </c>
      <c r="Q735">
        <v>233</v>
      </c>
      <c r="R735" t="s">
        <v>98</v>
      </c>
      <c r="S735">
        <v>2</v>
      </c>
    </row>
    <row r="736" spans="1:19">
      <c r="A736">
        <v>735</v>
      </c>
      <c r="B736" s="444">
        <v>43350.579861111109</v>
      </c>
      <c r="C736" t="s">
        <v>98</v>
      </c>
      <c r="D736">
        <v>0.01</v>
      </c>
      <c r="F736">
        <v>1.0900099999999999</v>
      </c>
      <c r="I736" s="444">
        <v>43350.67291666667</v>
      </c>
      <c r="J736">
        <v>1.0874999999999999</v>
      </c>
      <c r="N736">
        <v>1.69</v>
      </c>
      <c r="Q736">
        <v>233</v>
      </c>
      <c r="R736" t="s">
        <v>98</v>
      </c>
      <c r="S736">
        <v>2</v>
      </c>
    </row>
    <row r="737" spans="1:19">
      <c r="A737">
        <v>736</v>
      </c>
      <c r="B737" s="444">
        <v>43350.676388888889</v>
      </c>
      <c r="C737" t="s">
        <v>98</v>
      </c>
      <c r="D737">
        <v>0.01</v>
      </c>
      <c r="F737">
        <v>1.08769</v>
      </c>
      <c r="I737" s="444">
        <v>43360.940972222219</v>
      </c>
      <c r="J737">
        <v>1.0890299999999999</v>
      </c>
      <c r="N737">
        <v>-1.1200000000000001</v>
      </c>
      <c r="Q737">
        <v>234</v>
      </c>
      <c r="R737" t="s">
        <v>98</v>
      </c>
      <c r="S737">
        <v>7</v>
      </c>
    </row>
    <row r="738" spans="1:19">
      <c r="A738">
        <v>737</v>
      </c>
      <c r="B738" s="444">
        <v>43352.981944444444</v>
      </c>
      <c r="C738" t="s">
        <v>98</v>
      </c>
      <c r="D738">
        <v>0.01</v>
      </c>
      <c r="F738">
        <v>1.0888</v>
      </c>
      <c r="I738" s="444">
        <v>43360.940972222219</v>
      </c>
      <c r="J738">
        <v>1.0890299999999999</v>
      </c>
      <c r="N738">
        <v>-0.37</v>
      </c>
      <c r="Q738">
        <v>234</v>
      </c>
      <c r="R738" t="s">
        <v>98</v>
      </c>
      <c r="S738">
        <v>7</v>
      </c>
    </row>
    <row r="739" spans="1:19">
      <c r="A739">
        <v>738</v>
      </c>
      <c r="B739" s="444">
        <v>43353.072916666664</v>
      </c>
      <c r="C739" t="s">
        <v>98</v>
      </c>
      <c r="D739">
        <v>0.01</v>
      </c>
      <c r="F739">
        <v>1.0899000000000001</v>
      </c>
      <c r="I739" s="444">
        <v>43360.940972222219</v>
      </c>
      <c r="J739">
        <v>1.0890299999999999</v>
      </c>
      <c r="N739">
        <v>0.4</v>
      </c>
      <c r="Q739">
        <v>234</v>
      </c>
      <c r="R739" t="s">
        <v>98</v>
      </c>
      <c r="S739">
        <v>7</v>
      </c>
    </row>
    <row r="740" spans="1:19">
      <c r="A740">
        <v>739</v>
      </c>
      <c r="B740" s="444">
        <v>43354.196527777778</v>
      </c>
      <c r="C740" t="s">
        <v>98</v>
      </c>
      <c r="D740">
        <v>0.01</v>
      </c>
      <c r="F740">
        <v>1.0910599999999999</v>
      </c>
      <c r="I740" s="444">
        <v>43360.940972222219</v>
      </c>
      <c r="J740">
        <v>1.0890299999999999</v>
      </c>
      <c r="N740">
        <v>1.21</v>
      </c>
      <c r="Q740">
        <v>234</v>
      </c>
      <c r="R740" t="s">
        <v>98</v>
      </c>
      <c r="S740">
        <v>7</v>
      </c>
    </row>
    <row r="741" spans="1:19">
      <c r="A741">
        <v>740</v>
      </c>
      <c r="B741" s="444">
        <v>43355.455555555556</v>
      </c>
      <c r="C741" t="s">
        <v>98</v>
      </c>
      <c r="D741">
        <v>0.02</v>
      </c>
      <c r="F741">
        <v>1.09216</v>
      </c>
      <c r="I741" s="444">
        <v>43360.940972222219</v>
      </c>
      <c r="J741">
        <v>1.0890299999999999</v>
      </c>
      <c r="N741">
        <v>3.96</v>
      </c>
      <c r="Q741">
        <v>234</v>
      </c>
      <c r="R741" t="s">
        <v>98</v>
      </c>
      <c r="S741">
        <v>7</v>
      </c>
    </row>
    <row r="742" spans="1:19">
      <c r="A742">
        <v>741</v>
      </c>
      <c r="B742" s="444">
        <v>43355.635416666664</v>
      </c>
      <c r="C742" t="s">
        <v>98</v>
      </c>
      <c r="D742">
        <v>0.03</v>
      </c>
      <c r="F742">
        <v>1.0932900000000001</v>
      </c>
      <c r="I742" s="444">
        <v>43360.940972222219</v>
      </c>
      <c r="J742">
        <v>1.0890299999999999</v>
      </c>
      <c r="N742">
        <v>8.23</v>
      </c>
      <c r="Q742">
        <v>234</v>
      </c>
      <c r="R742" t="s">
        <v>98</v>
      </c>
      <c r="S742">
        <v>7</v>
      </c>
    </row>
    <row r="743" spans="1:19">
      <c r="A743">
        <v>742</v>
      </c>
      <c r="B743" s="444">
        <v>43356.061111111114</v>
      </c>
      <c r="C743" t="s">
        <v>98</v>
      </c>
      <c r="D743">
        <v>0.05</v>
      </c>
      <c r="F743">
        <v>1.0944</v>
      </c>
      <c r="I743" s="444">
        <v>43360.940972222219</v>
      </c>
      <c r="J743">
        <v>1.0890299999999999</v>
      </c>
      <c r="N743">
        <v>17.84</v>
      </c>
      <c r="Q743">
        <v>234</v>
      </c>
      <c r="R743" t="s">
        <v>98</v>
      </c>
      <c r="S743">
        <v>7</v>
      </c>
    </row>
    <row r="744" spans="1:19">
      <c r="A744">
        <v>743</v>
      </c>
      <c r="B744" s="444">
        <v>43356.479861111111</v>
      </c>
      <c r="C744" t="s">
        <v>97</v>
      </c>
      <c r="D744">
        <v>0.01</v>
      </c>
      <c r="F744">
        <v>1.09745</v>
      </c>
      <c r="I744" s="444">
        <v>43361.798611111109</v>
      </c>
      <c r="J744">
        <v>1.09606</v>
      </c>
      <c r="N744">
        <v>-1.03</v>
      </c>
      <c r="Q744">
        <v>235</v>
      </c>
      <c r="R744" t="s">
        <v>97</v>
      </c>
      <c r="S744">
        <v>7</v>
      </c>
    </row>
    <row r="745" spans="1:19">
      <c r="A745">
        <v>744</v>
      </c>
      <c r="B745" s="444">
        <v>43356.561111111114</v>
      </c>
      <c r="C745" t="s">
        <v>97</v>
      </c>
      <c r="D745">
        <v>0.01</v>
      </c>
      <c r="F745">
        <v>1.0963400000000001</v>
      </c>
      <c r="I745" s="444">
        <v>43361.798611111109</v>
      </c>
      <c r="J745">
        <v>1.09606</v>
      </c>
      <c r="N745">
        <v>-0.28000000000000003</v>
      </c>
      <c r="Q745">
        <v>235</v>
      </c>
      <c r="R745" t="s">
        <v>97</v>
      </c>
      <c r="S745">
        <v>7</v>
      </c>
    </row>
    <row r="746" spans="1:19">
      <c r="A746">
        <v>745</v>
      </c>
      <c r="B746" s="444">
        <v>43356.625694444447</v>
      </c>
      <c r="C746" t="s">
        <v>97</v>
      </c>
      <c r="D746">
        <v>0.01</v>
      </c>
      <c r="F746">
        <v>1.0952299999999999</v>
      </c>
      <c r="I746" s="444">
        <v>43361.798611111109</v>
      </c>
      <c r="J746">
        <v>1.09606</v>
      </c>
      <c r="N746">
        <v>0.46</v>
      </c>
      <c r="Q746">
        <v>235</v>
      </c>
      <c r="R746" t="s">
        <v>97</v>
      </c>
      <c r="S746">
        <v>7</v>
      </c>
    </row>
    <row r="747" spans="1:19">
      <c r="A747">
        <v>746</v>
      </c>
      <c r="B747" s="444">
        <v>43356.873611111114</v>
      </c>
      <c r="C747" t="s">
        <v>97</v>
      </c>
      <c r="D747">
        <v>0.01</v>
      </c>
      <c r="F747">
        <v>1.0941099999999999</v>
      </c>
      <c r="I747" s="444">
        <v>43361.798611111109</v>
      </c>
      <c r="J747">
        <v>1.09606</v>
      </c>
      <c r="N747">
        <v>1.22</v>
      </c>
      <c r="Q747">
        <v>235</v>
      </c>
      <c r="R747" t="s">
        <v>97</v>
      </c>
      <c r="S747">
        <v>7</v>
      </c>
    </row>
    <row r="748" spans="1:19">
      <c r="A748">
        <v>747</v>
      </c>
      <c r="B748" s="444">
        <v>43356.939583333333</v>
      </c>
      <c r="C748" t="s">
        <v>97</v>
      </c>
      <c r="D748">
        <v>0.02</v>
      </c>
      <c r="F748">
        <v>1.093</v>
      </c>
      <c r="I748" s="444">
        <v>43361.798611111109</v>
      </c>
      <c r="J748">
        <v>1.09606</v>
      </c>
      <c r="N748">
        <v>3.95</v>
      </c>
      <c r="Q748">
        <v>235</v>
      </c>
      <c r="R748" t="s">
        <v>97</v>
      </c>
      <c r="S748">
        <v>7</v>
      </c>
    </row>
    <row r="749" spans="1:19">
      <c r="A749">
        <v>748</v>
      </c>
      <c r="B749" s="444">
        <v>43357.078472222223</v>
      </c>
      <c r="C749" t="s">
        <v>97</v>
      </c>
      <c r="D749">
        <v>0.03</v>
      </c>
      <c r="F749">
        <v>1.0919000000000001</v>
      </c>
      <c r="I749" s="444">
        <v>43361.798611111109</v>
      </c>
      <c r="J749">
        <v>1.09606</v>
      </c>
      <c r="N749">
        <v>8.23</v>
      </c>
      <c r="Q749">
        <v>235</v>
      </c>
      <c r="R749" t="s">
        <v>97</v>
      </c>
      <c r="S749">
        <v>7</v>
      </c>
    </row>
    <row r="750" spans="1:19">
      <c r="A750">
        <v>749</v>
      </c>
      <c r="B750" s="444">
        <v>43360.622916666667</v>
      </c>
      <c r="C750" t="s">
        <v>97</v>
      </c>
      <c r="D750">
        <v>0.05</v>
      </c>
      <c r="F750">
        <v>1.0907899999999999</v>
      </c>
      <c r="I750" s="444">
        <v>43361.798611111109</v>
      </c>
      <c r="J750">
        <v>1.09606</v>
      </c>
      <c r="N750">
        <v>17.600000000000001</v>
      </c>
      <c r="Q750">
        <v>235</v>
      </c>
      <c r="R750" t="s">
        <v>97</v>
      </c>
      <c r="S750">
        <v>7</v>
      </c>
    </row>
    <row r="751" spans="1:19">
      <c r="A751">
        <v>750</v>
      </c>
      <c r="B751" s="444">
        <v>43360.960416666669</v>
      </c>
      <c r="C751" t="s">
        <v>98</v>
      </c>
      <c r="D751">
        <v>0.01</v>
      </c>
      <c r="F751">
        <v>1.0884100000000001</v>
      </c>
      <c r="I751" s="444">
        <v>43362.979166666664</v>
      </c>
      <c r="J751">
        <v>1.0923</v>
      </c>
      <c r="N751">
        <v>-2.67</v>
      </c>
      <c r="Q751">
        <v>236</v>
      </c>
      <c r="R751" t="s">
        <v>98</v>
      </c>
      <c r="S751">
        <v>8</v>
      </c>
    </row>
    <row r="752" spans="1:19">
      <c r="A752">
        <v>751</v>
      </c>
      <c r="B752" s="444">
        <v>43361.017361111109</v>
      </c>
      <c r="C752" t="s">
        <v>98</v>
      </c>
      <c r="D752">
        <v>0.01</v>
      </c>
      <c r="F752">
        <v>1.08952</v>
      </c>
      <c r="I752" s="444">
        <v>43362.979166666664</v>
      </c>
      <c r="J752">
        <v>1.0923</v>
      </c>
      <c r="N752">
        <v>-1.9</v>
      </c>
      <c r="Q752">
        <v>236</v>
      </c>
      <c r="R752" t="s">
        <v>98</v>
      </c>
      <c r="S752">
        <v>8</v>
      </c>
    </row>
    <row r="753" spans="1:19">
      <c r="A753">
        <v>752</v>
      </c>
      <c r="B753" s="444">
        <v>43361.054166666669</v>
      </c>
      <c r="C753" t="s">
        <v>98</v>
      </c>
      <c r="D753">
        <v>0.01</v>
      </c>
      <c r="F753">
        <v>1.09074</v>
      </c>
      <c r="I753" s="444">
        <v>43362.979166666664</v>
      </c>
      <c r="J753">
        <v>1.0923</v>
      </c>
      <c r="N753">
        <v>-1.08</v>
      </c>
      <c r="Q753">
        <v>236</v>
      </c>
      <c r="R753" t="s">
        <v>98</v>
      </c>
      <c r="S753">
        <v>8</v>
      </c>
    </row>
    <row r="754" spans="1:19">
      <c r="A754">
        <v>753</v>
      </c>
      <c r="B754" s="444">
        <v>43361.127083333333</v>
      </c>
      <c r="C754" t="s">
        <v>98</v>
      </c>
      <c r="D754">
        <v>0.01</v>
      </c>
      <c r="F754">
        <v>1.09189</v>
      </c>
      <c r="I754" s="444">
        <v>43362.979166666664</v>
      </c>
      <c r="J754">
        <v>1.0923</v>
      </c>
      <c r="N754">
        <v>-0.31</v>
      </c>
      <c r="Q754">
        <v>236</v>
      </c>
      <c r="R754" t="s">
        <v>98</v>
      </c>
      <c r="S754">
        <v>8</v>
      </c>
    </row>
    <row r="755" spans="1:19">
      <c r="A755">
        <v>754</v>
      </c>
      <c r="B755" s="444">
        <v>43361.265972222223</v>
      </c>
      <c r="C755" t="s">
        <v>98</v>
      </c>
      <c r="D755">
        <v>0.02</v>
      </c>
      <c r="F755">
        <v>1.09301</v>
      </c>
      <c r="I755" s="444">
        <v>43362.979166666664</v>
      </c>
      <c r="J755">
        <v>1.0923</v>
      </c>
      <c r="N755">
        <v>0.91</v>
      </c>
      <c r="Q755">
        <v>236</v>
      </c>
      <c r="R755" t="s">
        <v>98</v>
      </c>
      <c r="S755">
        <v>8</v>
      </c>
    </row>
    <row r="756" spans="1:19">
      <c r="A756">
        <v>755</v>
      </c>
      <c r="B756" s="444">
        <v>43361.567361111112</v>
      </c>
      <c r="C756" t="s">
        <v>98</v>
      </c>
      <c r="D756">
        <v>0.03</v>
      </c>
      <c r="F756">
        <v>1.09412</v>
      </c>
      <c r="I756" s="444">
        <v>43362.979166666664</v>
      </c>
      <c r="J756">
        <v>1.0923</v>
      </c>
      <c r="N756">
        <v>3.6</v>
      </c>
      <c r="Q756">
        <v>236</v>
      </c>
      <c r="R756" t="s">
        <v>98</v>
      </c>
      <c r="S756">
        <v>8</v>
      </c>
    </row>
    <row r="757" spans="1:19">
      <c r="A757">
        <v>756</v>
      </c>
      <c r="B757" s="444">
        <v>43361.597222222219</v>
      </c>
      <c r="C757" t="s">
        <v>98</v>
      </c>
      <c r="D757">
        <v>0.05</v>
      </c>
      <c r="F757">
        <v>1.0952200000000001</v>
      </c>
      <c r="I757" s="444">
        <v>43362.979166666664</v>
      </c>
      <c r="J757">
        <v>1.0923</v>
      </c>
      <c r="N757">
        <v>9.7100000000000009</v>
      </c>
      <c r="Q757">
        <v>236</v>
      </c>
      <c r="R757" t="s">
        <v>98</v>
      </c>
      <c r="S757">
        <v>8</v>
      </c>
    </row>
    <row r="758" spans="1:19">
      <c r="A758">
        <v>758</v>
      </c>
      <c r="B758" s="444">
        <v>43362.138194444444</v>
      </c>
      <c r="C758" t="s">
        <v>98</v>
      </c>
      <c r="D758">
        <v>0.09</v>
      </c>
      <c r="F758">
        <v>1.09988</v>
      </c>
      <c r="I758" s="444">
        <v>43362.979166666664</v>
      </c>
      <c r="J758">
        <v>1.0923</v>
      </c>
      <c r="N758">
        <v>45.97</v>
      </c>
      <c r="Q758">
        <v>236</v>
      </c>
      <c r="R758" t="s">
        <v>98</v>
      </c>
      <c r="S758">
        <v>8</v>
      </c>
    </row>
    <row r="759" spans="1:19">
      <c r="A759">
        <v>757</v>
      </c>
      <c r="B759" s="444">
        <v>43362.040972222225</v>
      </c>
      <c r="C759" t="s">
        <v>97</v>
      </c>
      <c r="D759">
        <v>0.01</v>
      </c>
      <c r="F759">
        <v>1.09666</v>
      </c>
      <c r="I759" s="444">
        <v>43362.12777777778</v>
      </c>
      <c r="J759">
        <v>1.0986499999999999</v>
      </c>
      <c r="N759">
        <v>1.34</v>
      </c>
      <c r="Q759">
        <v>237</v>
      </c>
      <c r="R759" t="s">
        <v>97</v>
      </c>
      <c r="S759">
        <v>1</v>
      </c>
    </row>
    <row r="760" spans="1:19">
      <c r="A760">
        <v>759</v>
      </c>
      <c r="B760" s="444">
        <v>43362.144444444442</v>
      </c>
      <c r="C760" t="s">
        <v>97</v>
      </c>
      <c r="D760">
        <v>0.01</v>
      </c>
      <c r="F760">
        <v>1.0986400000000001</v>
      </c>
      <c r="I760" s="444">
        <v>43362.912499999999</v>
      </c>
      <c r="J760">
        <v>1.0995299999999999</v>
      </c>
      <c r="N760">
        <v>0.6</v>
      </c>
      <c r="Q760">
        <v>238</v>
      </c>
      <c r="R760" t="s">
        <v>97</v>
      </c>
      <c r="S760">
        <v>3</v>
      </c>
    </row>
    <row r="761" spans="1:19">
      <c r="A761">
        <v>760</v>
      </c>
      <c r="B761" s="444">
        <v>43362.170138888891</v>
      </c>
      <c r="C761" t="s">
        <v>97</v>
      </c>
      <c r="D761">
        <v>0.01</v>
      </c>
      <c r="F761">
        <v>1.0975299999999999</v>
      </c>
      <c r="I761" s="444">
        <v>43362.912499999999</v>
      </c>
      <c r="J761">
        <v>1.0995299999999999</v>
      </c>
      <c r="N761">
        <v>1.35</v>
      </c>
      <c r="Q761">
        <v>238</v>
      </c>
      <c r="R761" t="s">
        <v>97</v>
      </c>
      <c r="S761">
        <v>3</v>
      </c>
    </row>
    <row r="762" spans="1:19">
      <c r="A762">
        <v>761</v>
      </c>
      <c r="B762" s="444">
        <v>43362.366666666669</v>
      </c>
      <c r="C762" t="s">
        <v>97</v>
      </c>
      <c r="D762">
        <v>0.01</v>
      </c>
      <c r="F762">
        <v>1.0964100000000001</v>
      </c>
      <c r="I762" s="444">
        <v>43362.912499999999</v>
      </c>
      <c r="J762">
        <v>1.0995299999999999</v>
      </c>
      <c r="N762">
        <v>2.1</v>
      </c>
      <c r="Q762">
        <v>238</v>
      </c>
      <c r="R762" t="s">
        <v>97</v>
      </c>
      <c r="S762">
        <v>3</v>
      </c>
    </row>
    <row r="763" spans="1:19">
      <c r="A763">
        <v>762</v>
      </c>
      <c r="B763" s="444">
        <v>43362.968055555553</v>
      </c>
      <c r="C763" t="s">
        <v>97</v>
      </c>
      <c r="D763">
        <v>0.01</v>
      </c>
      <c r="F763">
        <v>1.09351</v>
      </c>
      <c r="I763" s="444">
        <v>43367.944444444445</v>
      </c>
      <c r="J763">
        <v>1.09291</v>
      </c>
      <c r="N763">
        <v>-0.56000000000000005</v>
      </c>
      <c r="Q763">
        <v>239</v>
      </c>
      <c r="R763" t="s">
        <v>97</v>
      </c>
      <c r="S763">
        <v>6</v>
      </c>
    </row>
    <row r="764" spans="1:19">
      <c r="A764">
        <v>763</v>
      </c>
      <c r="B764" s="444">
        <v>43362.976388888892</v>
      </c>
      <c r="C764" t="s">
        <v>97</v>
      </c>
      <c r="D764">
        <v>0.01</v>
      </c>
      <c r="F764">
        <v>1.0923799999999999</v>
      </c>
      <c r="I764" s="444">
        <v>43367.944444444445</v>
      </c>
      <c r="J764">
        <v>1.09291</v>
      </c>
      <c r="N764">
        <v>0.21</v>
      </c>
      <c r="Q764">
        <v>239</v>
      </c>
      <c r="R764" t="s">
        <v>97</v>
      </c>
      <c r="S764">
        <v>6</v>
      </c>
    </row>
    <row r="765" spans="1:19">
      <c r="A765">
        <v>765</v>
      </c>
      <c r="B765" s="444">
        <v>43363.180555555555</v>
      </c>
      <c r="C765" t="s">
        <v>97</v>
      </c>
      <c r="D765">
        <v>0.01</v>
      </c>
      <c r="F765">
        <v>1.09128</v>
      </c>
      <c r="I765" s="444">
        <v>43367.944444444445</v>
      </c>
      <c r="J765">
        <v>1.09291</v>
      </c>
      <c r="N765">
        <v>1.04</v>
      </c>
      <c r="Q765">
        <v>239</v>
      </c>
      <c r="R765" t="s">
        <v>97</v>
      </c>
      <c r="S765">
        <v>6</v>
      </c>
    </row>
    <row r="766" spans="1:19">
      <c r="A766">
        <v>767</v>
      </c>
      <c r="B766" s="444">
        <v>43363.638888888891</v>
      </c>
      <c r="C766" t="s">
        <v>97</v>
      </c>
      <c r="D766">
        <v>0.01</v>
      </c>
      <c r="F766">
        <v>1.09016</v>
      </c>
      <c r="I766" s="444">
        <v>43367.944444444445</v>
      </c>
      <c r="J766">
        <v>1.09291</v>
      </c>
      <c r="N766">
        <v>1.79</v>
      </c>
      <c r="Q766">
        <v>239</v>
      </c>
      <c r="R766" t="s">
        <v>97</v>
      </c>
      <c r="S766">
        <v>6</v>
      </c>
    </row>
    <row r="767" spans="1:19">
      <c r="A767">
        <v>769</v>
      </c>
      <c r="B767" s="444">
        <v>43364.317361111112</v>
      </c>
      <c r="C767" t="s">
        <v>97</v>
      </c>
      <c r="D767">
        <v>0.02</v>
      </c>
      <c r="F767">
        <v>1.0890599999999999</v>
      </c>
      <c r="I767" s="444">
        <v>43367.944444444445</v>
      </c>
      <c r="J767">
        <v>1.09291</v>
      </c>
      <c r="N767">
        <v>5.12</v>
      </c>
      <c r="Q767">
        <v>239</v>
      </c>
      <c r="R767" t="s">
        <v>97</v>
      </c>
      <c r="S767">
        <v>6</v>
      </c>
    </row>
    <row r="768" spans="1:19">
      <c r="A768">
        <v>771</v>
      </c>
      <c r="B768" s="444">
        <v>43366.880555555559</v>
      </c>
      <c r="C768" t="s">
        <v>97</v>
      </c>
      <c r="D768">
        <v>0.03</v>
      </c>
      <c r="F768">
        <v>1.0879399999999999</v>
      </c>
      <c r="I768" s="444">
        <v>43367.944444444445</v>
      </c>
      <c r="J768">
        <v>1.09291</v>
      </c>
      <c r="N768">
        <v>9.9600000000000009</v>
      </c>
      <c r="Q768">
        <v>239</v>
      </c>
      <c r="R768" t="s">
        <v>97</v>
      </c>
      <c r="S768">
        <v>6</v>
      </c>
    </row>
    <row r="769" spans="1:19">
      <c r="A769">
        <v>764</v>
      </c>
      <c r="B769" s="444">
        <v>43362.986111111109</v>
      </c>
      <c r="C769" t="s">
        <v>98</v>
      </c>
      <c r="D769">
        <v>0.01</v>
      </c>
      <c r="F769">
        <v>1.09314</v>
      </c>
      <c r="I769" s="444">
        <v>43363.25277777778</v>
      </c>
      <c r="J769">
        <v>1.0910200000000001</v>
      </c>
      <c r="N769">
        <v>1.35</v>
      </c>
      <c r="Q769">
        <v>240</v>
      </c>
      <c r="R769" t="s">
        <v>98</v>
      </c>
      <c r="S769">
        <v>1</v>
      </c>
    </row>
    <row r="770" spans="1:19">
      <c r="A770">
        <v>766</v>
      </c>
      <c r="B770" s="444">
        <v>43363.318055555559</v>
      </c>
      <c r="C770" t="s">
        <v>98</v>
      </c>
      <c r="D770">
        <v>0.01</v>
      </c>
      <c r="F770">
        <v>1.0923499999999999</v>
      </c>
      <c r="I770" s="444">
        <v>43363.638194444444</v>
      </c>
      <c r="J770">
        <v>1.09029</v>
      </c>
      <c r="N770">
        <v>1.38</v>
      </c>
      <c r="Q770">
        <v>241</v>
      </c>
      <c r="R770" t="s">
        <v>98</v>
      </c>
      <c r="S770">
        <v>1</v>
      </c>
    </row>
    <row r="771" spans="1:19">
      <c r="A771">
        <v>768</v>
      </c>
      <c r="B771" s="444">
        <v>43363.64166666667</v>
      </c>
      <c r="C771" t="s">
        <v>98</v>
      </c>
      <c r="D771">
        <v>0.01</v>
      </c>
      <c r="F771">
        <v>1.0904400000000001</v>
      </c>
      <c r="I771" s="444">
        <v>43364.413888888892</v>
      </c>
      <c r="J771">
        <v>1.0884100000000001</v>
      </c>
      <c r="N771">
        <v>1.34</v>
      </c>
      <c r="Q771">
        <v>242</v>
      </c>
      <c r="R771" t="s">
        <v>98</v>
      </c>
      <c r="S771">
        <v>1</v>
      </c>
    </row>
    <row r="772" spans="1:19">
      <c r="A772">
        <v>770</v>
      </c>
      <c r="B772" s="444">
        <v>43364.536111111112</v>
      </c>
      <c r="C772" t="s">
        <v>98</v>
      </c>
      <c r="D772">
        <v>0.01</v>
      </c>
      <c r="F772">
        <v>1.0898699999999999</v>
      </c>
      <c r="I772" s="444">
        <v>43366.879861111112</v>
      </c>
      <c r="J772">
        <v>1.0877300000000001</v>
      </c>
      <c r="N772">
        <v>1.44</v>
      </c>
      <c r="Q772">
        <v>243</v>
      </c>
      <c r="R772" t="s">
        <v>98</v>
      </c>
      <c r="S772">
        <v>1</v>
      </c>
    </row>
    <row r="773" spans="1:19">
      <c r="A773">
        <v>772</v>
      </c>
      <c r="B773" s="444">
        <v>43367.034722222219</v>
      </c>
      <c r="C773" t="s">
        <v>98</v>
      </c>
      <c r="D773">
        <v>0.01</v>
      </c>
      <c r="F773">
        <v>1.0889500000000001</v>
      </c>
      <c r="I773" s="444">
        <v>43369.041666666664</v>
      </c>
      <c r="J773">
        <v>1.0883400000000001</v>
      </c>
      <c r="N773">
        <v>0.36</v>
      </c>
      <c r="Q773">
        <v>244</v>
      </c>
      <c r="R773" t="s">
        <v>98</v>
      </c>
      <c r="S773">
        <v>4</v>
      </c>
    </row>
    <row r="774" spans="1:19">
      <c r="A774">
        <v>773</v>
      </c>
      <c r="B774" s="444">
        <v>43367.302083333336</v>
      </c>
      <c r="C774" t="s">
        <v>98</v>
      </c>
      <c r="D774">
        <v>0.01</v>
      </c>
      <c r="F774">
        <v>1.09012</v>
      </c>
      <c r="I774" s="444">
        <v>43369.041666666664</v>
      </c>
      <c r="J774">
        <v>1.0883400000000001</v>
      </c>
      <c r="N774">
        <v>1.1499999999999999</v>
      </c>
      <c r="Q774">
        <v>244</v>
      </c>
      <c r="R774" t="s">
        <v>98</v>
      </c>
      <c r="S774">
        <v>4</v>
      </c>
    </row>
    <row r="775" spans="1:19">
      <c r="A775">
        <v>774</v>
      </c>
      <c r="B775" s="444">
        <v>43367.395833333336</v>
      </c>
      <c r="C775" t="s">
        <v>98</v>
      </c>
      <c r="D775">
        <v>0.01</v>
      </c>
      <c r="F775">
        <v>1.09124</v>
      </c>
      <c r="I775" s="444">
        <v>43369.041666666664</v>
      </c>
      <c r="J775">
        <v>1.0883400000000001</v>
      </c>
      <c r="N775">
        <v>1.91</v>
      </c>
      <c r="Q775">
        <v>244</v>
      </c>
      <c r="R775" t="s">
        <v>98</v>
      </c>
      <c r="S775">
        <v>4</v>
      </c>
    </row>
    <row r="776" spans="1:19">
      <c r="A776">
        <v>775</v>
      </c>
      <c r="B776" s="444">
        <v>43367.65</v>
      </c>
      <c r="C776" t="s">
        <v>98</v>
      </c>
      <c r="D776">
        <v>0.01</v>
      </c>
      <c r="F776">
        <v>1.0924100000000001</v>
      </c>
      <c r="I776" s="444">
        <v>43369.041666666664</v>
      </c>
      <c r="J776">
        <v>1.0883400000000001</v>
      </c>
      <c r="N776">
        <v>2.69</v>
      </c>
      <c r="Q776">
        <v>244</v>
      </c>
      <c r="R776" t="s">
        <v>98</v>
      </c>
      <c r="S776">
        <v>4</v>
      </c>
    </row>
    <row r="777" spans="1:19">
      <c r="A777">
        <v>776</v>
      </c>
      <c r="B777" s="444">
        <v>43368.275000000001</v>
      </c>
      <c r="C777" t="s">
        <v>97</v>
      </c>
      <c r="D777">
        <v>0.01</v>
      </c>
      <c r="F777">
        <v>1.0902000000000001</v>
      </c>
      <c r="I777" s="444">
        <v>43368.947916666664</v>
      </c>
      <c r="J777">
        <v>1.0918099999999999</v>
      </c>
      <c r="N777">
        <v>1.08</v>
      </c>
      <c r="Q777">
        <v>245</v>
      </c>
      <c r="R777" t="s">
        <v>97</v>
      </c>
      <c r="S777">
        <v>2</v>
      </c>
    </row>
    <row r="778" spans="1:19">
      <c r="A778">
        <v>777</v>
      </c>
      <c r="B778" s="444">
        <v>43368.879166666666</v>
      </c>
      <c r="C778" t="s">
        <v>97</v>
      </c>
      <c r="D778">
        <v>0.01</v>
      </c>
      <c r="F778">
        <v>1.0889599999999999</v>
      </c>
      <c r="I778" s="444">
        <v>43368.947916666664</v>
      </c>
      <c r="J778">
        <v>1.0918099999999999</v>
      </c>
      <c r="N778">
        <v>1.92</v>
      </c>
      <c r="Q778">
        <v>245</v>
      </c>
      <c r="R778" t="s">
        <v>97</v>
      </c>
      <c r="S778">
        <v>2</v>
      </c>
    </row>
    <row r="779" spans="1:19">
      <c r="A779">
        <v>778</v>
      </c>
      <c r="B779" s="444">
        <v>43368.968055555553</v>
      </c>
      <c r="C779" t="s">
        <v>97</v>
      </c>
      <c r="D779">
        <v>0.01</v>
      </c>
      <c r="F779">
        <v>1.09137</v>
      </c>
      <c r="I779" s="444">
        <v>43369.753472222219</v>
      </c>
      <c r="J779">
        <v>1.0917600000000001</v>
      </c>
      <c r="N779">
        <v>0.24</v>
      </c>
      <c r="Q779">
        <v>246</v>
      </c>
      <c r="R779" t="s">
        <v>97</v>
      </c>
      <c r="S779">
        <v>2</v>
      </c>
    </row>
    <row r="780" spans="1:19">
      <c r="A780">
        <v>779</v>
      </c>
      <c r="B780" s="444">
        <v>43369.042361111111</v>
      </c>
      <c r="C780" t="s">
        <v>97</v>
      </c>
      <c r="D780">
        <v>0.01</v>
      </c>
      <c r="F780">
        <v>1.0881000000000001</v>
      </c>
      <c r="I780" s="444">
        <v>43369.753472222219</v>
      </c>
      <c r="J780">
        <v>1.0917600000000001</v>
      </c>
      <c r="N780">
        <v>2.4700000000000002</v>
      </c>
      <c r="Q780">
        <v>246</v>
      </c>
      <c r="R780" t="s">
        <v>97</v>
      </c>
      <c r="S780">
        <v>2</v>
      </c>
    </row>
    <row r="781" spans="1:19">
      <c r="A781">
        <v>780</v>
      </c>
      <c r="B781" s="444">
        <v>43369.044444444444</v>
      </c>
      <c r="C781" t="s">
        <v>98</v>
      </c>
      <c r="D781">
        <v>0.01</v>
      </c>
      <c r="F781">
        <v>1.0893200000000001</v>
      </c>
      <c r="I781" s="444">
        <v>43369.878472222219</v>
      </c>
      <c r="J781">
        <v>1.08843</v>
      </c>
      <c r="N781">
        <v>0.6</v>
      </c>
      <c r="Q781">
        <v>247</v>
      </c>
      <c r="R781" t="s">
        <v>98</v>
      </c>
      <c r="S781">
        <v>3</v>
      </c>
    </row>
    <row r="782" spans="1:19">
      <c r="A782">
        <v>781</v>
      </c>
      <c r="B782" s="444">
        <v>43369.38958333333</v>
      </c>
      <c r="C782" t="s">
        <v>98</v>
      </c>
      <c r="D782">
        <v>0.01</v>
      </c>
      <c r="F782">
        <v>1.09043</v>
      </c>
      <c r="I782" s="444">
        <v>43369.878472222219</v>
      </c>
      <c r="J782">
        <v>1.08843</v>
      </c>
      <c r="N782">
        <v>1.35</v>
      </c>
      <c r="Q782">
        <v>247</v>
      </c>
      <c r="R782" t="s">
        <v>98</v>
      </c>
      <c r="S782">
        <v>3</v>
      </c>
    </row>
    <row r="783" spans="1:19">
      <c r="A783">
        <v>782</v>
      </c>
      <c r="B783" s="444">
        <v>43369.751388888886</v>
      </c>
      <c r="C783" t="s">
        <v>98</v>
      </c>
      <c r="D783">
        <v>0.01</v>
      </c>
      <c r="F783">
        <v>1.09154</v>
      </c>
      <c r="I783" s="444">
        <v>43369.878472222219</v>
      </c>
      <c r="J783">
        <v>1.08843</v>
      </c>
      <c r="N783">
        <v>2.1</v>
      </c>
      <c r="Q783">
        <v>247</v>
      </c>
      <c r="R783" t="s">
        <v>98</v>
      </c>
      <c r="S783">
        <v>3</v>
      </c>
    </row>
    <row r="784" spans="1:19">
      <c r="A784">
        <v>783</v>
      </c>
      <c r="B784" s="444">
        <v>43369.756944444445</v>
      </c>
      <c r="C784" t="s">
        <v>97</v>
      </c>
      <c r="D784">
        <v>0.01</v>
      </c>
      <c r="F784">
        <v>1.0916699999999999</v>
      </c>
      <c r="I784" s="444">
        <v>43370.134722222225</v>
      </c>
      <c r="J784">
        <v>1.09179</v>
      </c>
      <c r="N784">
        <v>-0.01</v>
      </c>
      <c r="Q784">
        <v>248</v>
      </c>
      <c r="R784" t="s">
        <v>97</v>
      </c>
      <c r="S784">
        <v>4</v>
      </c>
    </row>
    <row r="785" spans="1:19">
      <c r="A785">
        <v>784</v>
      </c>
      <c r="B785" s="444">
        <v>43369.791666666664</v>
      </c>
      <c r="C785" t="s">
        <v>97</v>
      </c>
      <c r="D785">
        <v>0.01</v>
      </c>
      <c r="F785">
        <v>1.0903099999999999</v>
      </c>
      <c r="I785" s="444">
        <v>43370.134722222225</v>
      </c>
      <c r="J785">
        <v>1.09179</v>
      </c>
      <c r="N785">
        <v>0.91</v>
      </c>
      <c r="Q785">
        <v>248</v>
      </c>
      <c r="R785" t="s">
        <v>97</v>
      </c>
      <c r="S785">
        <v>4</v>
      </c>
    </row>
    <row r="786" spans="1:19">
      <c r="A786">
        <v>785</v>
      </c>
      <c r="B786" s="444">
        <v>43369.878472222219</v>
      </c>
      <c r="C786" t="s">
        <v>97</v>
      </c>
      <c r="D786">
        <v>0.01</v>
      </c>
      <c r="F786">
        <v>1.0886100000000001</v>
      </c>
      <c r="I786" s="444">
        <v>43370.134722222225</v>
      </c>
      <c r="J786">
        <v>1.09179</v>
      </c>
      <c r="N786">
        <v>2.06</v>
      </c>
      <c r="Q786">
        <v>248</v>
      </c>
      <c r="R786" t="s">
        <v>97</v>
      </c>
      <c r="S786">
        <v>4</v>
      </c>
    </row>
    <row r="787" spans="1:19">
      <c r="A787">
        <v>786</v>
      </c>
      <c r="B787" s="444">
        <v>43369.881944444445</v>
      </c>
      <c r="C787" t="s">
        <v>97</v>
      </c>
      <c r="D787">
        <v>0.01</v>
      </c>
      <c r="F787">
        <v>1.0873699999999999</v>
      </c>
      <c r="I787" s="444">
        <v>43370.134722222225</v>
      </c>
      <c r="J787">
        <v>1.09179</v>
      </c>
      <c r="N787">
        <v>2.89</v>
      </c>
      <c r="Q787">
        <v>248</v>
      </c>
      <c r="R787" t="s">
        <v>97</v>
      </c>
      <c r="S787">
        <v>4</v>
      </c>
    </row>
    <row r="788" spans="1:19">
      <c r="A788">
        <v>787</v>
      </c>
      <c r="B788" s="444">
        <v>43369.901388888888</v>
      </c>
      <c r="C788" t="s">
        <v>98</v>
      </c>
      <c r="D788">
        <v>0.01</v>
      </c>
      <c r="F788">
        <v>1.0891</v>
      </c>
      <c r="I788" s="444">
        <v>43370.290277777778</v>
      </c>
      <c r="J788">
        <v>1.0881400000000001</v>
      </c>
      <c r="N788">
        <v>0.56000000000000005</v>
      </c>
      <c r="Q788">
        <v>249</v>
      </c>
      <c r="R788" t="s">
        <v>98</v>
      </c>
      <c r="S788">
        <v>3</v>
      </c>
    </row>
    <row r="789" spans="1:19">
      <c r="A789">
        <v>788</v>
      </c>
      <c r="B789" s="444">
        <v>43369.951388888891</v>
      </c>
      <c r="C789" t="s">
        <v>98</v>
      </c>
      <c r="D789">
        <v>0.01</v>
      </c>
      <c r="F789">
        <v>1.09022</v>
      </c>
      <c r="I789" s="444">
        <v>43370.290277777778</v>
      </c>
      <c r="J789">
        <v>1.0881400000000001</v>
      </c>
      <c r="N789">
        <v>1.32</v>
      </c>
      <c r="Q789">
        <v>249</v>
      </c>
      <c r="R789" t="s">
        <v>98</v>
      </c>
      <c r="S789">
        <v>3</v>
      </c>
    </row>
    <row r="790" spans="1:19">
      <c r="A790">
        <v>789</v>
      </c>
      <c r="B790" s="444">
        <v>43370.102083333331</v>
      </c>
      <c r="C790" t="s">
        <v>98</v>
      </c>
      <c r="D790">
        <v>0.01</v>
      </c>
      <c r="F790">
        <v>1.0913200000000001</v>
      </c>
      <c r="I790" s="444">
        <v>43370.290277777778</v>
      </c>
      <c r="J790">
        <v>1.0881400000000001</v>
      </c>
      <c r="N790">
        <v>2.14</v>
      </c>
      <c r="Q790">
        <v>249</v>
      </c>
      <c r="R790" t="s">
        <v>98</v>
      </c>
      <c r="S790">
        <v>3</v>
      </c>
    </row>
    <row r="791" spans="1:19">
      <c r="A791">
        <v>790</v>
      </c>
      <c r="B791" s="444">
        <v>43370.35</v>
      </c>
      <c r="C791" t="s">
        <v>97</v>
      </c>
      <c r="D791">
        <v>0.01</v>
      </c>
      <c r="F791">
        <v>1.08826</v>
      </c>
      <c r="I791" s="444">
        <v>43370.79791666667</v>
      </c>
      <c r="J791">
        <v>1.0902499999999999</v>
      </c>
      <c r="N791">
        <v>1.34</v>
      </c>
      <c r="Q791">
        <v>250</v>
      </c>
      <c r="R791" t="s">
        <v>97</v>
      </c>
      <c r="S791">
        <v>1</v>
      </c>
    </row>
    <row r="792" spans="1:19">
      <c r="A792">
        <v>791</v>
      </c>
      <c r="B792" s="444">
        <v>43370.361111111109</v>
      </c>
      <c r="C792" t="s">
        <v>98</v>
      </c>
      <c r="D792">
        <v>0.01</v>
      </c>
      <c r="F792">
        <v>1.0887800000000001</v>
      </c>
      <c r="I792" s="444">
        <v>43375.367361111108</v>
      </c>
      <c r="J792">
        <v>1.0893999999999999</v>
      </c>
      <c r="N792">
        <v>-0.5</v>
      </c>
      <c r="Q792">
        <v>251</v>
      </c>
      <c r="R792" t="s">
        <v>98</v>
      </c>
      <c r="S792">
        <v>6</v>
      </c>
    </row>
    <row r="793" spans="1:19">
      <c r="A793">
        <v>792</v>
      </c>
      <c r="B793" s="444">
        <v>43370.668055555558</v>
      </c>
      <c r="C793" t="s">
        <v>98</v>
      </c>
      <c r="D793">
        <v>0.01</v>
      </c>
      <c r="F793">
        <v>1.08989</v>
      </c>
      <c r="I793" s="444">
        <v>43375.367361111108</v>
      </c>
      <c r="J793">
        <v>1.0893999999999999</v>
      </c>
      <c r="N793">
        <v>0.25</v>
      </c>
      <c r="Q793">
        <v>251</v>
      </c>
      <c r="R793" t="s">
        <v>98</v>
      </c>
      <c r="S793">
        <v>6</v>
      </c>
    </row>
    <row r="794" spans="1:19">
      <c r="A794">
        <v>794</v>
      </c>
      <c r="B794" s="444">
        <v>43371.092361111114</v>
      </c>
      <c r="C794" t="s">
        <v>98</v>
      </c>
      <c r="D794">
        <v>0.01</v>
      </c>
      <c r="F794">
        <v>1.091</v>
      </c>
      <c r="I794" s="444">
        <v>43375.367361111108</v>
      </c>
      <c r="J794">
        <v>1.0893999999999999</v>
      </c>
      <c r="N794">
        <v>1.02</v>
      </c>
      <c r="Q794">
        <v>251</v>
      </c>
      <c r="R794" t="s">
        <v>98</v>
      </c>
      <c r="S794">
        <v>6</v>
      </c>
    </row>
    <row r="795" spans="1:19">
      <c r="A795">
        <v>796</v>
      </c>
      <c r="B795" s="444">
        <v>43371.251388888886</v>
      </c>
      <c r="C795" t="s">
        <v>98</v>
      </c>
      <c r="D795">
        <v>0.01</v>
      </c>
      <c r="F795">
        <v>1.0921099999999999</v>
      </c>
      <c r="I795" s="444">
        <v>43375.367361111108</v>
      </c>
      <c r="J795">
        <v>1.0893999999999999</v>
      </c>
      <c r="N795">
        <v>1.77</v>
      </c>
      <c r="Q795">
        <v>251</v>
      </c>
      <c r="R795" t="s">
        <v>98</v>
      </c>
      <c r="S795">
        <v>6</v>
      </c>
    </row>
    <row r="796" spans="1:19">
      <c r="A796">
        <v>798</v>
      </c>
      <c r="B796" s="444">
        <v>43374.46597222222</v>
      </c>
      <c r="C796" t="s">
        <v>98</v>
      </c>
      <c r="D796">
        <v>0.02</v>
      </c>
      <c r="F796">
        <v>1.0932299999999999</v>
      </c>
      <c r="I796" s="444">
        <v>43375.367361111108</v>
      </c>
      <c r="J796">
        <v>1.0893999999999999</v>
      </c>
      <c r="N796">
        <v>5.1100000000000003</v>
      </c>
      <c r="Q796">
        <v>251</v>
      </c>
      <c r="R796" t="s">
        <v>98</v>
      </c>
      <c r="S796">
        <v>6</v>
      </c>
    </row>
    <row r="797" spans="1:19">
      <c r="A797">
        <v>800</v>
      </c>
      <c r="B797" s="444">
        <v>43374.911111111112</v>
      </c>
      <c r="C797" t="s">
        <v>98</v>
      </c>
      <c r="D797">
        <v>0.03</v>
      </c>
      <c r="F797">
        <v>1.09433</v>
      </c>
      <c r="I797" s="444">
        <v>43375.367361111108</v>
      </c>
      <c r="J797">
        <v>1.0893999999999999</v>
      </c>
      <c r="N797">
        <v>9.8800000000000008</v>
      </c>
      <c r="Q797">
        <v>251</v>
      </c>
      <c r="R797" t="s">
        <v>98</v>
      </c>
      <c r="S797">
        <v>6</v>
      </c>
    </row>
    <row r="798" spans="1:19">
      <c r="A798">
        <v>793</v>
      </c>
      <c r="B798" s="444">
        <v>43370.955555555556</v>
      </c>
      <c r="C798" t="s">
        <v>97</v>
      </c>
      <c r="D798">
        <v>0.01</v>
      </c>
      <c r="F798">
        <v>1.08971</v>
      </c>
      <c r="I798" s="444">
        <v>43371.195833333331</v>
      </c>
      <c r="J798">
        <v>1.09175</v>
      </c>
      <c r="N798">
        <v>1.34</v>
      </c>
      <c r="Q798">
        <v>252</v>
      </c>
      <c r="R798" t="s">
        <v>97</v>
      </c>
      <c r="S798">
        <v>1</v>
      </c>
    </row>
    <row r="799" spans="1:19">
      <c r="A799">
        <v>795</v>
      </c>
      <c r="B799" s="444">
        <v>43371.219444444447</v>
      </c>
      <c r="C799" t="s">
        <v>97</v>
      </c>
      <c r="D799">
        <v>0.01</v>
      </c>
      <c r="F799">
        <v>1.0914299999999999</v>
      </c>
      <c r="I799" s="444">
        <v>43374.463194444441</v>
      </c>
      <c r="J799">
        <v>1.0928800000000001</v>
      </c>
      <c r="N799">
        <v>0.95</v>
      </c>
      <c r="Q799">
        <v>253</v>
      </c>
      <c r="R799" t="s">
        <v>97</v>
      </c>
      <c r="S799">
        <v>2</v>
      </c>
    </row>
    <row r="800" spans="1:19">
      <c r="A800">
        <v>797</v>
      </c>
      <c r="B800" s="444">
        <v>43371.490277777775</v>
      </c>
      <c r="C800" t="s">
        <v>97</v>
      </c>
      <c r="D800">
        <v>0.01</v>
      </c>
      <c r="F800">
        <v>1.09033</v>
      </c>
      <c r="I800" s="444">
        <v>43374.463194444441</v>
      </c>
      <c r="J800">
        <v>1.0928800000000001</v>
      </c>
      <c r="N800">
        <v>1.69</v>
      </c>
      <c r="Q800">
        <v>253</v>
      </c>
      <c r="R800" t="s">
        <v>97</v>
      </c>
      <c r="S800">
        <v>2</v>
      </c>
    </row>
    <row r="801" spans="1:19">
      <c r="A801">
        <v>799</v>
      </c>
      <c r="B801" s="444">
        <v>43374.595833333333</v>
      </c>
      <c r="C801" t="s">
        <v>97</v>
      </c>
      <c r="D801">
        <v>0.01</v>
      </c>
      <c r="F801">
        <v>1.09199</v>
      </c>
      <c r="I801" s="444">
        <v>43374.910416666666</v>
      </c>
      <c r="J801">
        <v>1.09399</v>
      </c>
      <c r="N801">
        <v>1.35</v>
      </c>
      <c r="Q801">
        <v>254</v>
      </c>
      <c r="R801" t="s">
        <v>97</v>
      </c>
      <c r="S801">
        <v>1</v>
      </c>
    </row>
    <row r="802" spans="1:19">
      <c r="A802">
        <v>801</v>
      </c>
      <c r="B802" s="444">
        <v>43374.920138888891</v>
      </c>
      <c r="C802" t="s">
        <v>97</v>
      </c>
      <c r="D802">
        <v>0.01</v>
      </c>
      <c r="F802">
        <v>1.0942799999999999</v>
      </c>
      <c r="I802" s="444">
        <v>43378.624305555553</v>
      </c>
      <c r="J802">
        <v>1.09449</v>
      </c>
      <c r="N802">
        <v>-0.03</v>
      </c>
      <c r="Q802">
        <v>255</v>
      </c>
      <c r="R802" t="s">
        <v>97</v>
      </c>
      <c r="S802">
        <v>5</v>
      </c>
    </row>
    <row r="803" spans="1:19">
      <c r="A803">
        <v>802</v>
      </c>
      <c r="B803" s="444">
        <v>43375.21597222222</v>
      </c>
      <c r="C803" t="s">
        <v>97</v>
      </c>
      <c r="D803">
        <v>0.01</v>
      </c>
      <c r="F803">
        <v>1.0931500000000001</v>
      </c>
      <c r="I803" s="444">
        <v>43378.624305555553</v>
      </c>
      <c r="J803">
        <v>1.09449</v>
      </c>
      <c r="N803">
        <v>0.76</v>
      </c>
      <c r="Q803">
        <v>255</v>
      </c>
      <c r="R803" t="s">
        <v>97</v>
      </c>
      <c r="S803">
        <v>5</v>
      </c>
    </row>
    <row r="804" spans="1:19">
      <c r="A804">
        <v>803</v>
      </c>
      <c r="B804" s="444">
        <v>43375.244444444441</v>
      </c>
      <c r="C804" t="s">
        <v>97</v>
      </c>
      <c r="D804">
        <v>0.01</v>
      </c>
      <c r="F804">
        <v>1.0920399999999999</v>
      </c>
      <c r="I804" s="444">
        <v>43378.624305555553</v>
      </c>
      <c r="J804">
        <v>1.09449</v>
      </c>
      <c r="N804">
        <v>1.5</v>
      </c>
      <c r="Q804">
        <v>255</v>
      </c>
      <c r="R804" t="s">
        <v>97</v>
      </c>
      <c r="S804">
        <v>5</v>
      </c>
    </row>
    <row r="805" spans="1:19">
      <c r="A805">
        <v>804</v>
      </c>
      <c r="B805" s="444">
        <v>43375.306944444441</v>
      </c>
      <c r="C805" t="s">
        <v>97</v>
      </c>
      <c r="D805">
        <v>0.01</v>
      </c>
      <c r="F805">
        <v>1.09094</v>
      </c>
      <c r="I805" s="444">
        <v>43378.624305555553</v>
      </c>
      <c r="J805">
        <v>1.09449</v>
      </c>
      <c r="N805">
        <v>2.25</v>
      </c>
      <c r="Q805">
        <v>255</v>
      </c>
      <c r="R805" t="s">
        <v>97</v>
      </c>
      <c r="S805">
        <v>5</v>
      </c>
    </row>
    <row r="806" spans="1:19">
      <c r="A806">
        <v>805</v>
      </c>
      <c r="B806" s="444">
        <v>43375.355555555558</v>
      </c>
      <c r="C806" t="s">
        <v>97</v>
      </c>
      <c r="D806">
        <v>0.02</v>
      </c>
      <c r="F806">
        <v>1.0898000000000001</v>
      </c>
      <c r="I806" s="444">
        <v>43378.624305555553</v>
      </c>
      <c r="J806">
        <v>1.09449</v>
      </c>
      <c r="N806">
        <v>6.02</v>
      </c>
      <c r="Q806">
        <v>255</v>
      </c>
      <c r="R806" t="s">
        <v>97</v>
      </c>
      <c r="S806">
        <v>5</v>
      </c>
    </row>
    <row r="807" spans="1:19">
      <c r="A807">
        <v>806</v>
      </c>
      <c r="B807" s="444">
        <v>43375.371527777781</v>
      </c>
      <c r="C807" t="s">
        <v>98</v>
      </c>
      <c r="D807">
        <v>0.01</v>
      </c>
      <c r="F807">
        <v>1.0897300000000001</v>
      </c>
      <c r="I807" s="444">
        <v>43384.62222222222</v>
      </c>
      <c r="J807">
        <v>1.09107</v>
      </c>
      <c r="N807">
        <v>-1.18</v>
      </c>
      <c r="Q807">
        <v>256</v>
      </c>
      <c r="R807" t="s">
        <v>98</v>
      </c>
      <c r="S807">
        <v>7</v>
      </c>
    </row>
    <row r="808" spans="1:19">
      <c r="A808">
        <v>807</v>
      </c>
      <c r="B808" s="444">
        <v>43375.912499999999</v>
      </c>
      <c r="C808" t="s">
        <v>98</v>
      </c>
      <c r="D808">
        <v>0.01</v>
      </c>
      <c r="F808">
        <v>1.0908599999999999</v>
      </c>
      <c r="I808" s="444">
        <v>43384.62222222222</v>
      </c>
      <c r="J808">
        <v>1.09107</v>
      </c>
      <c r="N808">
        <v>-0.42</v>
      </c>
      <c r="Q808">
        <v>256</v>
      </c>
      <c r="R808" t="s">
        <v>98</v>
      </c>
      <c r="S808">
        <v>7</v>
      </c>
    </row>
    <row r="809" spans="1:19">
      <c r="A809">
        <v>808</v>
      </c>
      <c r="B809" s="444">
        <v>43376.039583333331</v>
      </c>
      <c r="C809" t="s">
        <v>98</v>
      </c>
      <c r="D809">
        <v>0.01</v>
      </c>
      <c r="F809">
        <v>1.0919700000000001</v>
      </c>
      <c r="I809" s="444">
        <v>43384.62222222222</v>
      </c>
      <c r="J809">
        <v>1.09107</v>
      </c>
      <c r="N809">
        <v>0.34</v>
      </c>
      <c r="Q809">
        <v>256</v>
      </c>
      <c r="R809" t="s">
        <v>98</v>
      </c>
      <c r="S809">
        <v>7</v>
      </c>
    </row>
    <row r="810" spans="1:19">
      <c r="A810">
        <v>809</v>
      </c>
      <c r="B810" s="444">
        <v>43377.049305555556</v>
      </c>
      <c r="C810" t="s">
        <v>98</v>
      </c>
      <c r="D810">
        <v>0.01</v>
      </c>
      <c r="F810">
        <v>1.0930899999999999</v>
      </c>
      <c r="I810" s="444">
        <v>43384.62222222222</v>
      </c>
      <c r="J810">
        <v>1.09107</v>
      </c>
      <c r="N810">
        <v>1.18</v>
      </c>
      <c r="Q810">
        <v>256</v>
      </c>
      <c r="R810" t="s">
        <v>98</v>
      </c>
      <c r="S810">
        <v>7</v>
      </c>
    </row>
    <row r="811" spans="1:19">
      <c r="A811">
        <v>810</v>
      </c>
      <c r="B811" s="444">
        <v>43378.572222222225</v>
      </c>
      <c r="C811" t="s">
        <v>98</v>
      </c>
      <c r="D811">
        <v>0.02</v>
      </c>
      <c r="F811">
        <v>1.0942000000000001</v>
      </c>
      <c r="I811" s="444">
        <v>43384.62222222222</v>
      </c>
      <c r="J811">
        <v>1.09107</v>
      </c>
      <c r="N811">
        <v>3.91</v>
      </c>
      <c r="Q811">
        <v>256</v>
      </c>
      <c r="R811" t="s">
        <v>98</v>
      </c>
      <c r="S811">
        <v>7</v>
      </c>
    </row>
    <row r="812" spans="1:19">
      <c r="A812">
        <v>812</v>
      </c>
      <c r="B812" s="444">
        <v>43380.875</v>
      </c>
      <c r="C812" t="s">
        <v>98</v>
      </c>
      <c r="D812">
        <v>0.03</v>
      </c>
      <c r="F812">
        <v>1.09548</v>
      </c>
      <c r="I812" s="444">
        <v>43384.62222222222</v>
      </c>
      <c r="J812">
        <v>1.09107</v>
      </c>
      <c r="N812">
        <v>8.4499999999999993</v>
      </c>
      <c r="Q812">
        <v>256</v>
      </c>
      <c r="R812" t="s">
        <v>98</v>
      </c>
      <c r="S812">
        <v>7</v>
      </c>
    </row>
    <row r="813" spans="1:19">
      <c r="A813">
        <v>813</v>
      </c>
      <c r="B813" s="444">
        <v>43381.035416666666</v>
      </c>
      <c r="C813" t="s">
        <v>98</v>
      </c>
      <c r="D813">
        <v>0.05</v>
      </c>
      <c r="F813">
        <v>1.0965800000000001</v>
      </c>
      <c r="I813" s="444">
        <v>43384.62222222222</v>
      </c>
      <c r="J813">
        <v>1.09107</v>
      </c>
      <c r="N813">
        <v>17.93</v>
      </c>
      <c r="Q813">
        <v>256</v>
      </c>
      <c r="R813" t="s">
        <v>98</v>
      </c>
      <c r="S813">
        <v>7</v>
      </c>
    </row>
    <row r="814" spans="1:19">
      <c r="A814">
        <v>811</v>
      </c>
      <c r="B814" s="444">
        <v>43378.629166666666</v>
      </c>
      <c r="C814" t="s">
        <v>97</v>
      </c>
      <c r="D814">
        <v>0.01</v>
      </c>
      <c r="F814">
        <v>1.0942400000000001</v>
      </c>
      <c r="I814" s="444">
        <v>43381.013888888891</v>
      </c>
      <c r="J814">
        <v>1.0962700000000001</v>
      </c>
      <c r="N814">
        <v>1.34</v>
      </c>
      <c r="Q814">
        <v>257</v>
      </c>
      <c r="R814" t="s">
        <v>97</v>
      </c>
      <c r="S814">
        <v>1</v>
      </c>
    </row>
    <row r="815" spans="1:19">
      <c r="A815">
        <v>814</v>
      </c>
      <c r="B815" s="444">
        <v>43381.102083333331</v>
      </c>
      <c r="C815" t="s">
        <v>97</v>
      </c>
      <c r="D815">
        <v>0.01</v>
      </c>
      <c r="F815">
        <v>1.0961399999999999</v>
      </c>
      <c r="I815" s="444">
        <v>43381.623611111114</v>
      </c>
      <c r="J815">
        <v>1.0970200000000001</v>
      </c>
      <c r="N815">
        <v>0.59</v>
      </c>
      <c r="Q815">
        <v>258</v>
      </c>
      <c r="R815" t="s">
        <v>97</v>
      </c>
      <c r="S815">
        <v>3</v>
      </c>
    </row>
    <row r="816" spans="1:19">
      <c r="A816">
        <v>815</v>
      </c>
      <c r="B816" s="444">
        <v>43381.317361111112</v>
      </c>
      <c r="C816" t="s">
        <v>97</v>
      </c>
      <c r="D816">
        <v>0.01</v>
      </c>
      <c r="F816">
        <v>1.0950200000000001</v>
      </c>
      <c r="I816" s="444">
        <v>43381.623611111114</v>
      </c>
      <c r="J816">
        <v>1.0970200000000001</v>
      </c>
      <c r="N816">
        <v>1.35</v>
      </c>
      <c r="Q816">
        <v>258</v>
      </c>
      <c r="R816" t="s">
        <v>97</v>
      </c>
      <c r="S816">
        <v>3</v>
      </c>
    </row>
    <row r="817" spans="1:19">
      <c r="A817">
        <v>816</v>
      </c>
      <c r="B817" s="444">
        <v>43381.356944444444</v>
      </c>
      <c r="C817" t="s">
        <v>97</v>
      </c>
      <c r="D817">
        <v>0.01</v>
      </c>
      <c r="F817">
        <v>1.0939099999999999</v>
      </c>
      <c r="I817" s="444">
        <v>43381.623611111114</v>
      </c>
      <c r="J817">
        <v>1.0970200000000001</v>
      </c>
      <c r="N817">
        <v>2.1</v>
      </c>
      <c r="Q817">
        <v>258</v>
      </c>
      <c r="R817" t="s">
        <v>97</v>
      </c>
      <c r="S817">
        <v>3</v>
      </c>
    </row>
    <row r="818" spans="1:19">
      <c r="A818">
        <v>817</v>
      </c>
      <c r="B818" s="444">
        <v>43381.62777777778</v>
      </c>
      <c r="C818" t="s">
        <v>97</v>
      </c>
      <c r="D818">
        <v>0.01</v>
      </c>
      <c r="F818">
        <v>1.09656</v>
      </c>
      <c r="I818" s="444">
        <v>43382.11041666667</v>
      </c>
      <c r="J818">
        <v>1.09856</v>
      </c>
      <c r="N818">
        <v>1.32</v>
      </c>
      <c r="Q818">
        <v>259</v>
      </c>
      <c r="R818" t="s">
        <v>97</v>
      </c>
      <c r="S818">
        <v>1</v>
      </c>
    </row>
    <row r="819" spans="1:19">
      <c r="A819">
        <v>818</v>
      </c>
      <c r="B819" s="444">
        <v>43382.140972222223</v>
      </c>
      <c r="C819" t="s">
        <v>97</v>
      </c>
      <c r="D819">
        <v>0.01</v>
      </c>
      <c r="F819">
        <v>1.09884</v>
      </c>
      <c r="I819" s="444">
        <v>43398.760416666664</v>
      </c>
      <c r="J819">
        <v>1.0864</v>
      </c>
      <c r="N819">
        <v>-8.91</v>
      </c>
      <c r="Q819">
        <v>260</v>
      </c>
      <c r="R819" t="s">
        <v>97</v>
      </c>
      <c r="S819">
        <v>10</v>
      </c>
    </row>
    <row r="820" spans="1:19">
      <c r="A820">
        <v>819</v>
      </c>
      <c r="B820" s="444">
        <v>43382.411111111112</v>
      </c>
      <c r="C820" t="s">
        <v>97</v>
      </c>
      <c r="D820">
        <v>0.01</v>
      </c>
      <c r="F820">
        <v>1.0977300000000001</v>
      </c>
      <c r="I820" s="444">
        <v>43398.760416666664</v>
      </c>
      <c r="J820">
        <v>1.0864</v>
      </c>
      <c r="N820">
        <v>-8.17</v>
      </c>
      <c r="Q820">
        <v>260</v>
      </c>
      <c r="R820" t="s">
        <v>97</v>
      </c>
      <c r="S820">
        <v>10</v>
      </c>
    </row>
    <row r="821" spans="1:19">
      <c r="A821">
        <v>820</v>
      </c>
      <c r="B821" s="444">
        <v>43382.879166666666</v>
      </c>
      <c r="C821" t="s">
        <v>97</v>
      </c>
      <c r="D821">
        <v>0.01</v>
      </c>
      <c r="F821">
        <v>1.0965400000000001</v>
      </c>
      <c r="I821" s="444">
        <v>43398.760416666664</v>
      </c>
      <c r="J821">
        <v>1.0864</v>
      </c>
      <c r="N821">
        <v>-7.36</v>
      </c>
      <c r="Q821">
        <v>260</v>
      </c>
      <c r="R821" t="s">
        <v>97</v>
      </c>
      <c r="S821">
        <v>10</v>
      </c>
    </row>
    <row r="822" spans="1:19">
      <c r="A822">
        <v>821</v>
      </c>
      <c r="B822" s="444">
        <v>43383.794444444444</v>
      </c>
      <c r="C822" t="s">
        <v>97</v>
      </c>
      <c r="D822">
        <v>0.01</v>
      </c>
      <c r="F822">
        <v>1.0954200000000001</v>
      </c>
      <c r="I822" s="444">
        <v>43398.760416666664</v>
      </c>
      <c r="J822">
        <v>1.0864</v>
      </c>
      <c r="N822">
        <v>-6.58</v>
      </c>
      <c r="Q822">
        <v>260</v>
      </c>
      <c r="R822" t="s">
        <v>97</v>
      </c>
      <c r="S822">
        <v>10</v>
      </c>
    </row>
    <row r="823" spans="1:19">
      <c r="A823">
        <v>822</v>
      </c>
      <c r="B823" s="444">
        <v>43383.865277777775</v>
      </c>
      <c r="C823" t="s">
        <v>97</v>
      </c>
      <c r="D823">
        <v>0.02</v>
      </c>
      <c r="F823">
        <v>1.0943000000000001</v>
      </c>
      <c r="I823" s="444">
        <v>43398.760416666664</v>
      </c>
      <c r="J823">
        <v>1.0864</v>
      </c>
      <c r="N823">
        <v>-11.65</v>
      </c>
      <c r="Q823">
        <v>260</v>
      </c>
      <c r="R823" t="s">
        <v>97</v>
      </c>
      <c r="S823">
        <v>10</v>
      </c>
    </row>
    <row r="824" spans="1:19">
      <c r="A824">
        <v>823</v>
      </c>
      <c r="B824" s="444">
        <v>43383.871527777781</v>
      </c>
      <c r="C824" t="s">
        <v>97</v>
      </c>
      <c r="D824">
        <v>0.03</v>
      </c>
      <c r="F824">
        <v>1.09317</v>
      </c>
      <c r="I824" s="444">
        <v>43398.760416666664</v>
      </c>
      <c r="J824">
        <v>1.0864</v>
      </c>
      <c r="N824">
        <v>-15.19</v>
      </c>
      <c r="Q824">
        <v>260</v>
      </c>
      <c r="R824" t="s">
        <v>97</v>
      </c>
      <c r="S824">
        <v>10</v>
      </c>
    </row>
    <row r="825" spans="1:19">
      <c r="A825">
        <v>824</v>
      </c>
      <c r="B825" s="444">
        <v>43383.906944444447</v>
      </c>
      <c r="C825" t="s">
        <v>97</v>
      </c>
      <c r="D825">
        <v>0.05</v>
      </c>
      <c r="F825">
        <v>1.0919700000000001</v>
      </c>
      <c r="I825" s="444">
        <v>43398.760416666664</v>
      </c>
      <c r="J825">
        <v>1.0864</v>
      </c>
      <c r="N825">
        <v>-21.28</v>
      </c>
      <c r="Q825">
        <v>260</v>
      </c>
      <c r="R825" t="s">
        <v>97</v>
      </c>
      <c r="S825">
        <v>10</v>
      </c>
    </row>
    <row r="826" spans="1:19">
      <c r="A826">
        <v>833</v>
      </c>
      <c r="B826" s="444">
        <v>43388.90625</v>
      </c>
      <c r="C826" t="s">
        <v>97</v>
      </c>
      <c r="D826">
        <v>0.09</v>
      </c>
      <c r="F826">
        <v>1.0873600000000001</v>
      </c>
      <c r="I826" s="444">
        <v>43398.760416666664</v>
      </c>
      <c r="J826">
        <v>1.0864</v>
      </c>
      <c r="N826">
        <v>-9.01</v>
      </c>
      <c r="Q826">
        <v>260</v>
      </c>
      <c r="R826" t="s">
        <v>97</v>
      </c>
      <c r="S826">
        <v>10</v>
      </c>
    </row>
    <row r="827" spans="1:19">
      <c r="A827">
        <v>834</v>
      </c>
      <c r="B827" s="444">
        <v>43388.913888888892</v>
      </c>
      <c r="C827" t="s">
        <v>97</v>
      </c>
      <c r="D827">
        <v>0.16</v>
      </c>
      <c r="F827">
        <v>1.0827</v>
      </c>
      <c r="I827" s="444">
        <v>43398.760416666664</v>
      </c>
      <c r="J827">
        <v>1.0864</v>
      </c>
      <c r="N827">
        <v>34.21</v>
      </c>
      <c r="Q827">
        <v>260</v>
      </c>
      <c r="R827" t="s">
        <v>97</v>
      </c>
      <c r="S827">
        <v>10</v>
      </c>
    </row>
    <row r="828" spans="1:19">
      <c r="A828">
        <v>851</v>
      </c>
      <c r="B828" s="444">
        <v>43394.875</v>
      </c>
      <c r="C828" t="s">
        <v>97</v>
      </c>
      <c r="D828">
        <v>0.3</v>
      </c>
      <c r="F828">
        <v>1.0761799999999999</v>
      </c>
      <c r="I828" s="444">
        <v>43398.760416666664</v>
      </c>
      <c r="J828">
        <v>1.0864</v>
      </c>
      <c r="N828">
        <v>201.26</v>
      </c>
      <c r="Q828">
        <v>260</v>
      </c>
      <c r="R828" t="s">
        <v>97</v>
      </c>
      <c r="S828">
        <v>10</v>
      </c>
    </row>
    <row r="829" spans="1:19">
      <c r="A829">
        <v>825</v>
      </c>
      <c r="B829" s="444">
        <v>43384.625694444447</v>
      </c>
      <c r="C829" t="s">
        <v>98</v>
      </c>
      <c r="D829">
        <v>0.01</v>
      </c>
      <c r="F829">
        <v>1.0918399999999999</v>
      </c>
      <c r="I829" s="444">
        <v>43384.78125</v>
      </c>
      <c r="J829">
        <v>1.08978</v>
      </c>
      <c r="N829">
        <v>1.39</v>
      </c>
      <c r="Q829">
        <v>261</v>
      </c>
      <c r="R829" t="s">
        <v>98</v>
      </c>
      <c r="S829">
        <v>1</v>
      </c>
    </row>
    <row r="830" spans="1:19">
      <c r="A830">
        <v>826</v>
      </c>
      <c r="B830" s="444">
        <v>43384.801388888889</v>
      </c>
      <c r="C830" t="s">
        <v>98</v>
      </c>
      <c r="D830">
        <v>0.01</v>
      </c>
      <c r="F830">
        <v>1.09012</v>
      </c>
      <c r="I830" s="444">
        <v>43388.625694444447</v>
      </c>
      <c r="J830">
        <v>1.09005</v>
      </c>
      <c r="N830">
        <v>0</v>
      </c>
      <c r="Q830">
        <v>262</v>
      </c>
      <c r="R830" t="s">
        <v>98</v>
      </c>
      <c r="S830">
        <v>5</v>
      </c>
    </row>
    <row r="831" spans="1:19">
      <c r="A831">
        <v>827</v>
      </c>
      <c r="B831" s="444">
        <v>43384.814583333333</v>
      </c>
      <c r="C831" t="s">
        <v>98</v>
      </c>
      <c r="D831">
        <v>0.01</v>
      </c>
      <c r="F831">
        <v>1.0912200000000001</v>
      </c>
      <c r="I831" s="444">
        <v>43388.625694444447</v>
      </c>
      <c r="J831">
        <v>1.09005</v>
      </c>
      <c r="N831">
        <v>0.74</v>
      </c>
      <c r="Q831">
        <v>262</v>
      </c>
      <c r="R831" t="s">
        <v>98</v>
      </c>
      <c r="S831">
        <v>5</v>
      </c>
    </row>
    <row r="832" spans="1:19">
      <c r="A832">
        <v>828</v>
      </c>
      <c r="B832" s="444">
        <v>43385.127083333333</v>
      </c>
      <c r="C832" t="s">
        <v>98</v>
      </c>
      <c r="D832">
        <v>0.01</v>
      </c>
      <c r="F832">
        <v>1.09233</v>
      </c>
      <c r="I832" s="444">
        <v>43388.625694444447</v>
      </c>
      <c r="J832">
        <v>1.09005</v>
      </c>
      <c r="N832">
        <v>1.51</v>
      </c>
      <c r="Q832">
        <v>262</v>
      </c>
      <c r="R832" t="s">
        <v>98</v>
      </c>
      <c r="S832">
        <v>5</v>
      </c>
    </row>
    <row r="833" spans="1:19">
      <c r="A833">
        <v>829</v>
      </c>
      <c r="B833" s="444">
        <v>43385.468055555553</v>
      </c>
      <c r="C833" t="s">
        <v>98</v>
      </c>
      <c r="D833">
        <v>0.01</v>
      </c>
      <c r="F833">
        <v>1.09344</v>
      </c>
      <c r="I833" s="444">
        <v>43388.625694444447</v>
      </c>
      <c r="J833">
        <v>1.09005</v>
      </c>
      <c r="N833">
        <v>2.25</v>
      </c>
      <c r="Q833">
        <v>262</v>
      </c>
      <c r="R833" t="s">
        <v>98</v>
      </c>
      <c r="S833">
        <v>5</v>
      </c>
    </row>
    <row r="834" spans="1:19">
      <c r="A834">
        <v>830</v>
      </c>
      <c r="B834" s="444">
        <v>43385.472916666666</v>
      </c>
      <c r="C834" t="s">
        <v>98</v>
      </c>
      <c r="D834">
        <v>0.02</v>
      </c>
      <c r="F834">
        <v>1.0945499999999999</v>
      </c>
      <c r="I834" s="444">
        <v>43388.625694444447</v>
      </c>
      <c r="J834">
        <v>1.09005</v>
      </c>
      <c r="N834">
        <v>6.02</v>
      </c>
      <c r="Q834">
        <v>262</v>
      </c>
      <c r="R834" t="s">
        <v>98</v>
      </c>
      <c r="S834">
        <v>5</v>
      </c>
    </row>
    <row r="835" spans="1:19">
      <c r="A835">
        <v>831</v>
      </c>
      <c r="B835" s="444">
        <v>43388.630555555559</v>
      </c>
      <c r="C835" t="s">
        <v>98</v>
      </c>
      <c r="D835">
        <v>0.01</v>
      </c>
      <c r="F835">
        <v>1.0906499999999999</v>
      </c>
      <c r="I835" s="444">
        <v>43388.838194444441</v>
      </c>
      <c r="J835">
        <v>1.0886400000000001</v>
      </c>
      <c r="N835">
        <v>1.35</v>
      </c>
      <c r="Q835">
        <v>263</v>
      </c>
      <c r="R835" t="s">
        <v>98</v>
      </c>
      <c r="S835">
        <v>1</v>
      </c>
    </row>
    <row r="836" spans="1:19">
      <c r="A836">
        <v>832</v>
      </c>
      <c r="B836" s="444">
        <v>43388.901388888888</v>
      </c>
      <c r="C836" t="s">
        <v>98</v>
      </c>
      <c r="D836">
        <v>0.01</v>
      </c>
      <c r="F836">
        <v>1.08887</v>
      </c>
      <c r="I836" s="444">
        <v>43388.90625</v>
      </c>
      <c r="J836">
        <v>1.08677</v>
      </c>
      <c r="N836">
        <v>1.42</v>
      </c>
      <c r="Q836">
        <v>264</v>
      </c>
      <c r="R836" t="s">
        <v>98</v>
      </c>
      <c r="S836">
        <v>1</v>
      </c>
    </row>
    <row r="837" spans="1:19">
      <c r="A837">
        <v>835</v>
      </c>
      <c r="B837" s="444">
        <v>43388.917361111111</v>
      </c>
      <c r="C837" t="s">
        <v>98</v>
      </c>
      <c r="D837">
        <v>0.01</v>
      </c>
      <c r="F837">
        <v>1.0833299999999999</v>
      </c>
      <c r="I837" s="444">
        <v>43389.623611111114</v>
      </c>
      <c r="J837">
        <v>1.08239</v>
      </c>
      <c r="N837">
        <v>0.6</v>
      </c>
      <c r="Q837">
        <v>265</v>
      </c>
      <c r="R837" t="s">
        <v>98</v>
      </c>
      <c r="S837">
        <v>3</v>
      </c>
    </row>
    <row r="838" spans="1:19">
      <c r="A838">
        <v>836</v>
      </c>
      <c r="B838" s="444">
        <v>43388.927083333336</v>
      </c>
      <c r="C838" t="s">
        <v>98</v>
      </c>
      <c r="D838">
        <v>0.01</v>
      </c>
      <c r="F838">
        <v>1.08443</v>
      </c>
      <c r="I838" s="444">
        <v>43389.623611111114</v>
      </c>
      <c r="J838">
        <v>1.08239</v>
      </c>
      <c r="N838">
        <v>1.34</v>
      </c>
      <c r="Q838">
        <v>265</v>
      </c>
      <c r="R838" t="s">
        <v>98</v>
      </c>
      <c r="S838">
        <v>3</v>
      </c>
    </row>
    <row r="839" spans="1:19">
      <c r="A839">
        <v>837</v>
      </c>
      <c r="B839" s="444">
        <v>43388.961111111108</v>
      </c>
      <c r="C839" t="s">
        <v>98</v>
      </c>
      <c r="D839">
        <v>0.01</v>
      </c>
      <c r="F839">
        <v>1.0855300000000001</v>
      </c>
      <c r="I839" s="444">
        <v>43389.623611111114</v>
      </c>
      <c r="J839">
        <v>1.08239</v>
      </c>
      <c r="N839">
        <v>2.08</v>
      </c>
      <c r="Q839">
        <v>265</v>
      </c>
      <c r="R839" t="s">
        <v>98</v>
      </c>
      <c r="S839">
        <v>3</v>
      </c>
    </row>
    <row r="840" spans="1:19">
      <c r="A840">
        <v>838</v>
      </c>
      <c r="B840" s="444">
        <v>43389.629861111112</v>
      </c>
      <c r="C840" t="s">
        <v>98</v>
      </c>
      <c r="D840">
        <v>0.01</v>
      </c>
      <c r="F840">
        <v>1.08253</v>
      </c>
      <c r="I840" s="444">
        <v>43391.875694444447</v>
      </c>
      <c r="J840">
        <v>1.08396</v>
      </c>
      <c r="N840">
        <v>-1.07</v>
      </c>
      <c r="Q840">
        <v>266</v>
      </c>
      <c r="R840" t="s">
        <v>98</v>
      </c>
      <c r="S840">
        <v>7</v>
      </c>
    </row>
    <row r="841" spans="1:19">
      <c r="A841">
        <v>839</v>
      </c>
      <c r="B841" s="444">
        <v>43389.648611111108</v>
      </c>
      <c r="C841" t="s">
        <v>98</v>
      </c>
      <c r="D841">
        <v>0.01</v>
      </c>
      <c r="F841">
        <v>1.0836300000000001</v>
      </c>
      <c r="I841" s="444">
        <v>43391.875694444447</v>
      </c>
      <c r="J841">
        <v>1.08396</v>
      </c>
      <c r="N841">
        <v>-0.33</v>
      </c>
      <c r="Q841">
        <v>266</v>
      </c>
      <c r="R841" t="s">
        <v>98</v>
      </c>
      <c r="S841">
        <v>7</v>
      </c>
    </row>
    <row r="842" spans="1:19">
      <c r="A842">
        <v>840</v>
      </c>
      <c r="B842" s="444">
        <v>43389.902083333334</v>
      </c>
      <c r="C842" t="s">
        <v>98</v>
      </c>
      <c r="D842">
        <v>0.01</v>
      </c>
      <c r="F842">
        <v>1.0847500000000001</v>
      </c>
      <c r="I842" s="444">
        <v>43391.875694444447</v>
      </c>
      <c r="J842">
        <v>1.08396</v>
      </c>
      <c r="N842">
        <v>0.43</v>
      </c>
      <c r="Q842">
        <v>266</v>
      </c>
      <c r="R842" t="s">
        <v>98</v>
      </c>
      <c r="S842">
        <v>7</v>
      </c>
    </row>
    <row r="843" spans="1:19">
      <c r="A843">
        <v>841</v>
      </c>
      <c r="B843" s="444">
        <v>43390.399305555555</v>
      </c>
      <c r="C843" t="s">
        <v>98</v>
      </c>
      <c r="D843">
        <v>0.01</v>
      </c>
      <c r="F843">
        <v>1.0858699999999999</v>
      </c>
      <c r="I843" s="444">
        <v>43391.875694444447</v>
      </c>
      <c r="J843">
        <v>1.08396</v>
      </c>
      <c r="N843">
        <v>1.2</v>
      </c>
      <c r="Q843">
        <v>266</v>
      </c>
      <c r="R843" t="s">
        <v>98</v>
      </c>
      <c r="S843">
        <v>7</v>
      </c>
    </row>
    <row r="844" spans="1:19">
      <c r="A844">
        <v>842</v>
      </c>
      <c r="B844" s="444">
        <v>43390.944444444445</v>
      </c>
      <c r="C844" t="s">
        <v>98</v>
      </c>
      <c r="D844">
        <v>0.02</v>
      </c>
      <c r="F844">
        <v>1.0869800000000001</v>
      </c>
      <c r="I844" s="444">
        <v>43391.875694444447</v>
      </c>
      <c r="J844">
        <v>1.08396</v>
      </c>
      <c r="N844">
        <v>3.92</v>
      </c>
      <c r="Q844">
        <v>266</v>
      </c>
      <c r="R844" t="s">
        <v>98</v>
      </c>
      <c r="S844">
        <v>7</v>
      </c>
    </row>
    <row r="845" spans="1:19">
      <c r="A845">
        <v>843</v>
      </c>
      <c r="B845" s="444">
        <v>43391.022222222222</v>
      </c>
      <c r="C845" t="s">
        <v>98</v>
      </c>
      <c r="D845">
        <v>0.03</v>
      </c>
      <c r="F845">
        <v>1.08809</v>
      </c>
      <c r="I845" s="444">
        <v>43391.875694444447</v>
      </c>
      <c r="J845">
        <v>1.08396</v>
      </c>
      <c r="N845">
        <v>8.35</v>
      </c>
      <c r="Q845">
        <v>266</v>
      </c>
      <c r="R845" t="s">
        <v>98</v>
      </c>
      <c r="S845">
        <v>7</v>
      </c>
    </row>
    <row r="846" spans="1:19">
      <c r="A846">
        <v>844</v>
      </c>
      <c r="B846" s="444">
        <v>43391.027083333334</v>
      </c>
      <c r="C846" t="s">
        <v>98</v>
      </c>
      <c r="D846">
        <v>0.05</v>
      </c>
      <c r="F846">
        <v>1.08921</v>
      </c>
      <c r="I846" s="444">
        <v>43391.875694444447</v>
      </c>
      <c r="J846">
        <v>1.08396</v>
      </c>
      <c r="N846">
        <v>17.690000000000001</v>
      </c>
      <c r="Q846">
        <v>266</v>
      </c>
      <c r="R846" t="s">
        <v>98</v>
      </c>
      <c r="S846">
        <v>7</v>
      </c>
    </row>
    <row r="847" spans="1:19">
      <c r="A847">
        <v>845</v>
      </c>
      <c r="B847" s="444">
        <v>43391.881944444445</v>
      </c>
      <c r="C847" t="s">
        <v>98</v>
      </c>
      <c r="D847">
        <v>0.01</v>
      </c>
      <c r="F847">
        <v>1.0844499999999999</v>
      </c>
      <c r="I847" s="444">
        <v>43392.109722222223</v>
      </c>
      <c r="J847">
        <v>1.0835999999999999</v>
      </c>
      <c r="N847">
        <v>0.55000000000000004</v>
      </c>
      <c r="Q847">
        <v>267</v>
      </c>
      <c r="R847" t="s">
        <v>98</v>
      </c>
      <c r="S847">
        <v>3</v>
      </c>
    </row>
    <row r="848" spans="1:19">
      <c r="A848">
        <v>846</v>
      </c>
      <c r="B848" s="444">
        <v>43391.90625</v>
      </c>
      <c r="C848" t="s">
        <v>98</v>
      </c>
      <c r="D848">
        <v>0.01</v>
      </c>
      <c r="F848">
        <v>1.08558</v>
      </c>
      <c r="I848" s="444">
        <v>43392.109722222223</v>
      </c>
      <c r="J848">
        <v>1.0835999999999999</v>
      </c>
      <c r="N848">
        <v>1.31</v>
      </c>
      <c r="Q848">
        <v>267</v>
      </c>
      <c r="R848" t="s">
        <v>98</v>
      </c>
      <c r="S848">
        <v>3</v>
      </c>
    </row>
    <row r="849" spans="1:19">
      <c r="A849">
        <v>847</v>
      </c>
      <c r="B849" s="444">
        <v>43391.918055555558</v>
      </c>
      <c r="C849" t="s">
        <v>98</v>
      </c>
      <c r="D849">
        <v>0.01</v>
      </c>
      <c r="F849">
        <v>1.08677</v>
      </c>
      <c r="I849" s="444">
        <v>43392.109722222223</v>
      </c>
      <c r="J849">
        <v>1.0835999999999999</v>
      </c>
      <c r="N849">
        <v>2.11</v>
      </c>
      <c r="Q849">
        <v>267</v>
      </c>
      <c r="R849" t="s">
        <v>98</v>
      </c>
      <c r="S849">
        <v>3</v>
      </c>
    </row>
    <row r="850" spans="1:19">
      <c r="A850">
        <v>848</v>
      </c>
      <c r="B850" s="444">
        <v>43392.116666666669</v>
      </c>
      <c r="C850" t="s">
        <v>98</v>
      </c>
      <c r="D850">
        <v>0.01</v>
      </c>
      <c r="F850">
        <v>1.0835900000000001</v>
      </c>
      <c r="I850" s="444">
        <v>43392.354166666664</v>
      </c>
      <c r="J850">
        <v>1.08152</v>
      </c>
      <c r="N850">
        <v>1.4</v>
      </c>
      <c r="Q850">
        <v>268</v>
      </c>
      <c r="R850" t="s">
        <v>98</v>
      </c>
      <c r="S850">
        <v>1</v>
      </c>
    </row>
    <row r="851" spans="1:19">
      <c r="A851">
        <v>849</v>
      </c>
      <c r="B851" s="444">
        <v>43392.364583333336</v>
      </c>
      <c r="C851" t="s">
        <v>98</v>
      </c>
      <c r="D851">
        <v>0.01</v>
      </c>
      <c r="F851">
        <v>1.0810200000000001</v>
      </c>
      <c r="I851" s="444">
        <v>43394.875</v>
      </c>
      <c r="J851">
        <v>1.07959</v>
      </c>
      <c r="N851">
        <v>0.97</v>
      </c>
      <c r="Q851">
        <v>269</v>
      </c>
      <c r="R851" t="s">
        <v>98</v>
      </c>
      <c r="S851">
        <v>2</v>
      </c>
    </row>
    <row r="852" spans="1:19">
      <c r="A852">
        <v>850</v>
      </c>
      <c r="B852" s="444">
        <v>43392.488888888889</v>
      </c>
      <c r="C852" t="s">
        <v>98</v>
      </c>
      <c r="D852">
        <v>0.01</v>
      </c>
      <c r="F852">
        <v>1.08216</v>
      </c>
      <c r="I852" s="444">
        <v>43394.875</v>
      </c>
      <c r="J852">
        <v>1.07959</v>
      </c>
      <c r="N852">
        <v>1.73</v>
      </c>
      <c r="Q852">
        <v>269</v>
      </c>
      <c r="R852" t="s">
        <v>98</v>
      </c>
      <c r="S852">
        <v>2</v>
      </c>
    </row>
    <row r="853" spans="1:19">
      <c r="A853">
        <v>852</v>
      </c>
      <c r="B853" s="444">
        <v>43394.882638888892</v>
      </c>
      <c r="C853" t="s">
        <v>98</v>
      </c>
      <c r="D853">
        <v>0.01</v>
      </c>
      <c r="F853">
        <v>1.07741</v>
      </c>
      <c r="I853" s="444">
        <v>43410.90625</v>
      </c>
      <c r="J853">
        <v>1.0784100000000001</v>
      </c>
      <c r="N853">
        <v>-1.0900000000000001</v>
      </c>
      <c r="Q853">
        <v>270</v>
      </c>
      <c r="R853" t="s">
        <v>98</v>
      </c>
      <c r="S853">
        <v>7</v>
      </c>
    </row>
    <row r="854" spans="1:19">
      <c r="A854">
        <v>853</v>
      </c>
      <c r="B854" s="444">
        <v>43394.90347222222</v>
      </c>
      <c r="C854" t="s">
        <v>98</v>
      </c>
      <c r="D854">
        <v>0.01</v>
      </c>
      <c r="F854">
        <v>1.07856</v>
      </c>
      <c r="I854" s="444">
        <v>43410.90625</v>
      </c>
      <c r="J854">
        <v>1.0784100000000001</v>
      </c>
      <c r="N854">
        <v>-0.31</v>
      </c>
      <c r="Q854">
        <v>270</v>
      </c>
      <c r="R854" t="s">
        <v>98</v>
      </c>
      <c r="S854">
        <v>7</v>
      </c>
    </row>
    <row r="855" spans="1:19">
      <c r="A855">
        <v>854</v>
      </c>
      <c r="B855" s="444">
        <v>43395.26458333333</v>
      </c>
      <c r="C855" t="s">
        <v>98</v>
      </c>
      <c r="D855">
        <v>0.01</v>
      </c>
      <c r="F855">
        <v>1.0796699999999999</v>
      </c>
      <c r="I855" s="444">
        <v>43410.90625</v>
      </c>
      <c r="J855">
        <v>1.0784100000000001</v>
      </c>
      <c r="N855">
        <v>0.47</v>
      </c>
      <c r="Q855">
        <v>270</v>
      </c>
      <c r="R855" t="s">
        <v>98</v>
      </c>
      <c r="S855">
        <v>7</v>
      </c>
    </row>
    <row r="856" spans="1:19">
      <c r="A856">
        <v>855</v>
      </c>
      <c r="B856" s="444">
        <v>43395.506944444445</v>
      </c>
      <c r="C856" t="s">
        <v>98</v>
      </c>
      <c r="D856">
        <v>0.01</v>
      </c>
      <c r="F856">
        <v>1.0807800000000001</v>
      </c>
      <c r="I856" s="444">
        <v>43410.90625</v>
      </c>
      <c r="J856">
        <v>1.0784100000000001</v>
      </c>
      <c r="N856">
        <v>1.21</v>
      </c>
      <c r="Q856">
        <v>270</v>
      </c>
      <c r="R856" t="s">
        <v>98</v>
      </c>
      <c r="S856">
        <v>7</v>
      </c>
    </row>
    <row r="857" spans="1:19">
      <c r="A857">
        <v>856</v>
      </c>
      <c r="B857" s="444">
        <v>43395.663194444445</v>
      </c>
      <c r="C857" t="s">
        <v>98</v>
      </c>
      <c r="D857">
        <v>0.02</v>
      </c>
      <c r="F857">
        <v>1.0819000000000001</v>
      </c>
      <c r="I857" s="444">
        <v>43410.90625</v>
      </c>
      <c r="J857">
        <v>1.0784100000000001</v>
      </c>
      <c r="N857">
        <v>3.94</v>
      </c>
      <c r="Q857">
        <v>270</v>
      </c>
      <c r="R857" t="s">
        <v>98</v>
      </c>
      <c r="S857">
        <v>7</v>
      </c>
    </row>
    <row r="858" spans="1:19">
      <c r="A858">
        <v>857</v>
      </c>
      <c r="B858" s="444">
        <v>43397.436805555553</v>
      </c>
      <c r="C858" t="s">
        <v>98</v>
      </c>
      <c r="D858">
        <v>0.03</v>
      </c>
      <c r="F858">
        <v>1.0830200000000001</v>
      </c>
      <c r="I858" s="444">
        <v>43410.90625</v>
      </c>
      <c r="J858">
        <v>1.0784100000000001</v>
      </c>
      <c r="N858">
        <v>8.32</v>
      </c>
      <c r="Q858">
        <v>270</v>
      </c>
      <c r="R858" t="s">
        <v>98</v>
      </c>
      <c r="S858">
        <v>7</v>
      </c>
    </row>
    <row r="859" spans="1:19">
      <c r="A859">
        <v>858</v>
      </c>
      <c r="B859" s="444">
        <v>43397.488194444442</v>
      </c>
      <c r="C859" t="s">
        <v>98</v>
      </c>
      <c r="D859">
        <v>0.05</v>
      </c>
      <c r="F859">
        <v>1.08413</v>
      </c>
      <c r="I859" s="444">
        <v>43410.90625</v>
      </c>
      <c r="J859">
        <v>1.0784100000000001</v>
      </c>
      <c r="N859">
        <v>17.61</v>
      </c>
      <c r="Q859">
        <v>270</v>
      </c>
      <c r="R859" t="s">
        <v>98</v>
      </c>
      <c r="S859">
        <v>7</v>
      </c>
    </row>
    <row r="860" spans="1:19">
      <c r="A860">
        <v>859</v>
      </c>
      <c r="B860" s="444">
        <v>43398.822916666664</v>
      </c>
      <c r="C860" t="s">
        <v>97</v>
      </c>
      <c r="D860">
        <v>0.01</v>
      </c>
      <c r="F860">
        <v>1.0856699999999999</v>
      </c>
      <c r="I860" s="444">
        <v>43399.229166666664</v>
      </c>
      <c r="J860">
        <v>1.0865400000000001</v>
      </c>
      <c r="N860">
        <v>0.56000000000000005</v>
      </c>
      <c r="Q860">
        <v>271</v>
      </c>
      <c r="R860" t="s">
        <v>97</v>
      </c>
      <c r="S860">
        <v>3</v>
      </c>
    </row>
    <row r="861" spans="1:19">
      <c r="A861">
        <v>860</v>
      </c>
      <c r="B861" s="444">
        <v>43398.915972222225</v>
      </c>
      <c r="C861" t="s">
        <v>97</v>
      </c>
      <c r="D861">
        <v>0.01</v>
      </c>
      <c r="F861">
        <v>1.08457</v>
      </c>
      <c r="I861" s="444">
        <v>43399.229166666664</v>
      </c>
      <c r="J861">
        <v>1.0865400000000001</v>
      </c>
      <c r="N861">
        <v>1.3</v>
      </c>
      <c r="Q861">
        <v>271</v>
      </c>
      <c r="R861" t="s">
        <v>97</v>
      </c>
      <c r="S861">
        <v>3</v>
      </c>
    </row>
    <row r="862" spans="1:19">
      <c r="A862">
        <v>861</v>
      </c>
      <c r="B862" s="444">
        <v>43399.132638888892</v>
      </c>
      <c r="C862" t="s">
        <v>97</v>
      </c>
      <c r="D862">
        <v>0.01</v>
      </c>
      <c r="F862">
        <v>1.08328</v>
      </c>
      <c r="I862" s="444">
        <v>43399.229166666664</v>
      </c>
      <c r="J862">
        <v>1.0865400000000001</v>
      </c>
      <c r="N862">
        <v>2.2000000000000002</v>
      </c>
      <c r="Q862">
        <v>271</v>
      </c>
      <c r="R862" t="s">
        <v>97</v>
      </c>
      <c r="S862">
        <v>3</v>
      </c>
    </row>
    <row r="863" spans="1:19">
      <c r="A863">
        <v>862</v>
      </c>
      <c r="B863" s="444">
        <v>43399.246527777781</v>
      </c>
      <c r="C863" t="s">
        <v>97</v>
      </c>
      <c r="D863">
        <v>0.01</v>
      </c>
      <c r="F863">
        <v>1.08623</v>
      </c>
      <c r="I863" s="444">
        <v>43399.648611111108</v>
      </c>
      <c r="J863">
        <v>1.08768</v>
      </c>
      <c r="N863">
        <v>0.98</v>
      </c>
      <c r="Q863">
        <v>272</v>
      </c>
      <c r="R863" t="s">
        <v>97</v>
      </c>
      <c r="S863">
        <v>2</v>
      </c>
    </row>
    <row r="864" spans="1:19">
      <c r="A864">
        <v>863</v>
      </c>
      <c r="B864" s="444">
        <v>43399.62222222222</v>
      </c>
      <c r="C864" t="s">
        <v>97</v>
      </c>
      <c r="D864">
        <v>0.01</v>
      </c>
      <c r="F864">
        <v>1.0851200000000001</v>
      </c>
      <c r="I864" s="444">
        <v>43399.648611111108</v>
      </c>
      <c r="J864">
        <v>1.08768</v>
      </c>
      <c r="N864">
        <v>1.73</v>
      </c>
      <c r="Q864">
        <v>272</v>
      </c>
      <c r="R864" t="s">
        <v>97</v>
      </c>
      <c r="S864">
        <v>2</v>
      </c>
    </row>
    <row r="865" spans="1:19">
      <c r="A865">
        <v>864</v>
      </c>
      <c r="B865" s="444">
        <v>43399.677083333336</v>
      </c>
      <c r="C865" t="s">
        <v>97</v>
      </c>
      <c r="D865">
        <v>0.01</v>
      </c>
      <c r="F865">
        <v>1.0866400000000001</v>
      </c>
      <c r="I865" s="444">
        <v>43405.020833333336</v>
      </c>
      <c r="J865">
        <v>1.0859300000000001</v>
      </c>
      <c r="N865">
        <v>-0.65</v>
      </c>
      <c r="Q865">
        <v>273</v>
      </c>
      <c r="R865" t="s">
        <v>97</v>
      </c>
      <c r="S865">
        <v>6</v>
      </c>
    </row>
    <row r="866" spans="1:19">
      <c r="A866">
        <v>865</v>
      </c>
      <c r="B866" s="444">
        <v>43402.215277777781</v>
      </c>
      <c r="C866" t="s">
        <v>97</v>
      </c>
      <c r="D866">
        <v>0.01</v>
      </c>
      <c r="F866">
        <v>1.0854900000000001</v>
      </c>
      <c r="I866" s="444">
        <v>43405.020833333336</v>
      </c>
      <c r="J866">
        <v>1.0859300000000001</v>
      </c>
      <c r="N866">
        <v>0.15</v>
      </c>
      <c r="Q866">
        <v>273</v>
      </c>
      <c r="R866" t="s">
        <v>97</v>
      </c>
      <c r="S866">
        <v>6</v>
      </c>
    </row>
    <row r="867" spans="1:19">
      <c r="A867">
        <v>866</v>
      </c>
      <c r="B867" s="444">
        <v>43402.263888888891</v>
      </c>
      <c r="C867" t="s">
        <v>97</v>
      </c>
      <c r="D867">
        <v>0.01</v>
      </c>
      <c r="F867">
        <v>1.0843700000000001</v>
      </c>
      <c r="I867" s="444">
        <v>43405.020833333336</v>
      </c>
      <c r="J867">
        <v>1.0859300000000001</v>
      </c>
      <c r="N867">
        <v>0.9</v>
      </c>
      <c r="Q867">
        <v>273</v>
      </c>
      <c r="R867" t="s">
        <v>97</v>
      </c>
      <c r="S867">
        <v>6</v>
      </c>
    </row>
    <row r="868" spans="1:19">
      <c r="A868">
        <v>867</v>
      </c>
      <c r="B868" s="444">
        <v>43402.404861111114</v>
      </c>
      <c r="C868" t="s">
        <v>97</v>
      </c>
      <c r="D868">
        <v>0.01</v>
      </c>
      <c r="F868">
        <v>1.08321</v>
      </c>
      <c r="I868" s="444">
        <v>43405.020833333336</v>
      </c>
      <c r="J868">
        <v>1.0859300000000001</v>
      </c>
      <c r="N868">
        <v>1.69</v>
      </c>
      <c r="Q868">
        <v>273</v>
      </c>
      <c r="R868" t="s">
        <v>97</v>
      </c>
      <c r="S868">
        <v>6</v>
      </c>
    </row>
    <row r="869" spans="1:19">
      <c r="A869">
        <v>868</v>
      </c>
      <c r="B869" s="444">
        <v>43402.756944444445</v>
      </c>
      <c r="C869" t="s">
        <v>97</v>
      </c>
      <c r="D869">
        <v>0.02</v>
      </c>
      <c r="F869">
        <v>1.0820399999999999</v>
      </c>
      <c r="I869" s="444">
        <v>43405.020833333336</v>
      </c>
      <c r="J869">
        <v>1.0859300000000001</v>
      </c>
      <c r="N869">
        <v>4.9400000000000004</v>
      </c>
      <c r="Q869">
        <v>273</v>
      </c>
      <c r="R869" t="s">
        <v>97</v>
      </c>
      <c r="S869">
        <v>6</v>
      </c>
    </row>
    <row r="870" spans="1:19">
      <c r="A870">
        <v>869</v>
      </c>
      <c r="B870" s="444">
        <v>43402.820138888892</v>
      </c>
      <c r="C870" t="s">
        <v>97</v>
      </c>
      <c r="D870">
        <v>0.03</v>
      </c>
      <c r="F870">
        <v>1.0808899999999999</v>
      </c>
      <c r="I870" s="444">
        <v>43405.020833333336</v>
      </c>
      <c r="J870">
        <v>1.0859300000000001</v>
      </c>
      <c r="N870">
        <v>9.75</v>
      </c>
      <c r="Q870">
        <v>273</v>
      </c>
      <c r="R870" t="s">
        <v>97</v>
      </c>
      <c r="S870">
        <v>6</v>
      </c>
    </row>
    <row r="871" spans="1:19">
      <c r="A871">
        <v>870</v>
      </c>
      <c r="B871" s="444">
        <v>43405.060416666667</v>
      </c>
      <c r="C871" t="s">
        <v>97</v>
      </c>
      <c r="D871">
        <v>0.01</v>
      </c>
      <c r="F871">
        <v>1.0866800000000001</v>
      </c>
      <c r="I871" s="444">
        <v>43429.918749999997</v>
      </c>
      <c r="J871">
        <v>1.0695399999999999</v>
      </c>
      <c r="N871">
        <v>-12.2</v>
      </c>
      <c r="Q871">
        <v>274</v>
      </c>
      <c r="R871" t="s">
        <v>97</v>
      </c>
      <c r="S871">
        <v>11</v>
      </c>
    </row>
    <row r="872" spans="1:19">
      <c r="A872">
        <v>871</v>
      </c>
      <c r="B872" s="444">
        <v>43405.074999999997</v>
      </c>
      <c r="C872" t="s">
        <v>97</v>
      </c>
      <c r="D872">
        <v>0.01</v>
      </c>
      <c r="F872">
        <v>1.0855699999999999</v>
      </c>
      <c r="I872" s="444">
        <v>43429.918749999997</v>
      </c>
      <c r="J872">
        <v>1.0695399999999999</v>
      </c>
      <c r="N872">
        <v>-11.45</v>
      </c>
      <c r="Q872">
        <v>274</v>
      </c>
      <c r="R872" t="s">
        <v>97</v>
      </c>
      <c r="S872">
        <v>11</v>
      </c>
    </row>
    <row r="873" spans="1:19">
      <c r="A873">
        <v>872</v>
      </c>
      <c r="B873" s="444">
        <v>43405.155555555553</v>
      </c>
      <c r="C873" t="s">
        <v>97</v>
      </c>
      <c r="D873">
        <v>0.01</v>
      </c>
      <c r="F873">
        <v>1.08446</v>
      </c>
      <c r="I873" s="444">
        <v>43429.918749999997</v>
      </c>
      <c r="J873">
        <v>1.0695399999999999</v>
      </c>
      <c r="N873">
        <v>-10.7</v>
      </c>
      <c r="Q873">
        <v>274</v>
      </c>
      <c r="R873" t="s">
        <v>97</v>
      </c>
      <c r="S873">
        <v>11</v>
      </c>
    </row>
    <row r="874" spans="1:19">
      <c r="A874">
        <v>873</v>
      </c>
      <c r="B874" s="444">
        <v>43405.181250000001</v>
      </c>
      <c r="C874" t="s">
        <v>97</v>
      </c>
      <c r="D874">
        <v>0.01</v>
      </c>
      <c r="F874">
        <v>1.08335</v>
      </c>
      <c r="I874" s="444">
        <v>43429.918749999997</v>
      </c>
      <c r="J874">
        <v>1.0695399999999999</v>
      </c>
      <c r="N874">
        <v>-9.9600000000000009</v>
      </c>
      <c r="Q874">
        <v>274</v>
      </c>
      <c r="R874" t="s">
        <v>97</v>
      </c>
      <c r="S874">
        <v>11</v>
      </c>
    </row>
    <row r="875" spans="1:19">
      <c r="A875">
        <v>874</v>
      </c>
      <c r="B875" s="444">
        <v>43405.232638888891</v>
      </c>
      <c r="C875" t="s">
        <v>97</v>
      </c>
      <c r="D875">
        <v>0.02</v>
      </c>
      <c r="F875">
        <v>1.0822400000000001</v>
      </c>
      <c r="I875" s="444">
        <v>43429.918749999997</v>
      </c>
      <c r="J875">
        <v>1.0695399999999999</v>
      </c>
      <c r="N875">
        <v>-18.41</v>
      </c>
      <c r="Q875">
        <v>274</v>
      </c>
      <c r="R875" t="s">
        <v>97</v>
      </c>
      <c r="S875">
        <v>11</v>
      </c>
    </row>
    <row r="876" spans="1:19">
      <c r="A876">
        <v>875</v>
      </c>
      <c r="B876" s="444">
        <v>43406.111805555556</v>
      </c>
      <c r="C876" t="s">
        <v>97</v>
      </c>
      <c r="D876">
        <v>0.03</v>
      </c>
      <c r="F876">
        <v>1.0811200000000001</v>
      </c>
      <c r="I876" s="444">
        <v>43429.918749999997</v>
      </c>
      <c r="J876">
        <v>1.0695399999999999</v>
      </c>
      <c r="N876">
        <v>-25.26</v>
      </c>
      <c r="Q876">
        <v>274</v>
      </c>
      <c r="R876" t="s">
        <v>97</v>
      </c>
      <c r="S876">
        <v>11</v>
      </c>
    </row>
    <row r="877" spans="1:19">
      <c r="A877">
        <v>876</v>
      </c>
      <c r="B877" s="444">
        <v>43410.90625</v>
      </c>
      <c r="C877" t="s">
        <v>97</v>
      </c>
      <c r="D877">
        <v>0.05</v>
      </c>
      <c r="F877">
        <v>1.07873</v>
      </c>
      <c r="I877" s="444">
        <v>43429.918749999997</v>
      </c>
      <c r="J877">
        <v>1.0695399999999999</v>
      </c>
      <c r="N877">
        <v>-33.770000000000003</v>
      </c>
      <c r="Q877">
        <v>274</v>
      </c>
      <c r="R877" t="s">
        <v>97</v>
      </c>
      <c r="S877">
        <v>11</v>
      </c>
    </row>
    <row r="878" spans="1:19">
      <c r="A878">
        <v>877</v>
      </c>
      <c r="B878" s="444">
        <v>43410.92083333333</v>
      </c>
      <c r="C878" t="s">
        <v>97</v>
      </c>
      <c r="D878">
        <v>0.09</v>
      </c>
      <c r="F878">
        <v>1.0741099999999999</v>
      </c>
      <c r="I878" s="444">
        <v>43429.918749999997</v>
      </c>
      <c r="J878">
        <v>1.0695399999999999</v>
      </c>
      <c r="N878">
        <v>-32.770000000000003</v>
      </c>
      <c r="Q878">
        <v>274</v>
      </c>
      <c r="R878" t="s">
        <v>97</v>
      </c>
      <c r="S878">
        <v>11</v>
      </c>
    </row>
    <row r="879" spans="1:19">
      <c r="A879">
        <v>891</v>
      </c>
      <c r="B879" s="444">
        <v>43416.525000000001</v>
      </c>
      <c r="C879" t="s">
        <v>97</v>
      </c>
      <c r="D879">
        <v>0.16</v>
      </c>
      <c r="F879">
        <v>1.0694999999999999</v>
      </c>
      <c r="I879" s="444">
        <v>43429.918749999997</v>
      </c>
      <c r="J879">
        <v>1.0695399999999999</v>
      </c>
      <c r="N879">
        <v>-5.72</v>
      </c>
      <c r="Q879">
        <v>274</v>
      </c>
      <c r="R879" t="s">
        <v>97</v>
      </c>
      <c r="S879">
        <v>11</v>
      </c>
    </row>
    <row r="880" spans="1:19">
      <c r="A880">
        <v>896</v>
      </c>
      <c r="B880" s="444">
        <v>43418.215277777781</v>
      </c>
      <c r="C880" t="s">
        <v>97</v>
      </c>
      <c r="D880">
        <v>0.3</v>
      </c>
      <c r="F880">
        <v>1.0648899999999999</v>
      </c>
      <c r="I880" s="444">
        <v>43429.918749999997</v>
      </c>
      <c r="J880">
        <v>1.0695399999999999</v>
      </c>
      <c r="N880">
        <v>84.23</v>
      </c>
      <c r="Q880">
        <v>274</v>
      </c>
      <c r="R880" t="s">
        <v>97</v>
      </c>
      <c r="S880">
        <v>11</v>
      </c>
    </row>
    <row r="881" spans="1:19">
      <c r="A881">
        <v>916</v>
      </c>
      <c r="B881" s="444">
        <v>43424.416666666664</v>
      </c>
      <c r="C881" t="s">
        <v>97</v>
      </c>
      <c r="D881" s="488">
        <v>0.56999999999999995</v>
      </c>
      <c r="F881">
        <v>1.0602799999999999</v>
      </c>
      <c r="I881" s="444">
        <v>43429.918749999997</v>
      </c>
      <c r="J881">
        <v>1.0695399999999999</v>
      </c>
      <c r="N881">
        <v>347.19</v>
      </c>
      <c r="Q881">
        <v>274</v>
      </c>
      <c r="R881" t="s">
        <v>97</v>
      </c>
      <c r="S881">
        <v>11</v>
      </c>
    </row>
    <row r="882" spans="1:19">
      <c r="A882">
        <v>878</v>
      </c>
      <c r="B882" s="444">
        <v>43410.927777777775</v>
      </c>
      <c r="C882" t="s">
        <v>98</v>
      </c>
      <c r="D882">
        <v>0.01</v>
      </c>
      <c r="F882">
        <v>1.0742100000000001</v>
      </c>
      <c r="I882" s="444">
        <v>43411.070833333331</v>
      </c>
      <c r="J882">
        <v>1.07212</v>
      </c>
      <c r="N882">
        <v>1.38</v>
      </c>
      <c r="Q882">
        <v>275</v>
      </c>
      <c r="R882" t="s">
        <v>98</v>
      </c>
      <c r="S882">
        <v>1</v>
      </c>
    </row>
    <row r="883" spans="1:19">
      <c r="A883">
        <v>879</v>
      </c>
      <c r="B883" s="444">
        <v>43411.081250000003</v>
      </c>
      <c r="C883" t="s">
        <v>98</v>
      </c>
      <c r="D883">
        <v>0.01</v>
      </c>
      <c r="F883">
        <v>1.0731299999999999</v>
      </c>
      <c r="I883" s="444">
        <v>43411.695833333331</v>
      </c>
      <c r="J883">
        <v>1.0725</v>
      </c>
      <c r="N883">
        <v>0.43</v>
      </c>
      <c r="Q883">
        <v>276</v>
      </c>
      <c r="R883" t="s">
        <v>98</v>
      </c>
      <c r="S883">
        <v>4</v>
      </c>
    </row>
    <row r="884" spans="1:19">
      <c r="A884">
        <v>880</v>
      </c>
      <c r="B884" s="444">
        <v>43411.325694444444</v>
      </c>
      <c r="C884" t="s">
        <v>98</v>
      </c>
      <c r="D884">
        <v>0.01</v>
      </c>
      <c r="F884">
        <v>1.0742400000000001</v>
      </c>
      <c r="I884" s="444">
        <v>43411.695833333331</v>
      </c>
      <c r="J884">
        <v>1.0725</v>
      </c>
      <c r="N884">
        <v>1.18</v>
      </c>
      <c r="Q884">
        <v>276</v>
      </c>
      <c r="R884" t="s">
        <v>98</v>
      </c>
      <c r="S884">
        <v>4</v>
      </c>
    </row>
    <row r="885" spans="1:19">
      <c r="A885">
        <v>881</v>
      </c>
      <c r="B885" s="444">
        <v>43411.484722222223</v>
      </c>
      <c r="C885" t="s">
        <v>98</v>
      </c>
      <c r="D885">
        <v>0.01</v>
      </c>
      <c r="F885">
        <v>1.0753699999999999</v>
      </c>
      <c r="I885" s="444">
        <v>43411.695833333331</v>
      </c>
      <c r="J885">
        <v>1.0725</v>
      </c>
      <c r="N885">
        <v>1.94</v>
      </c>
      <c r="Q885">
        <v>276</v>
      </c>
      <c r="R885" t="s">
        <v>98</v>
      </c>
      <c r="S885">
        <v>4</v>
      </c>
    </row>
    <row r="886" spans="1:19">
      <c r="A886">
        <v>882</v>
      </c>
      <c r="B886" s="444">
        <v>43411.55</v>
      </c>
      <c r="C886" t="s">
        <v>98</v>
      </c>
      <c r="D886">
        <v>0.01</v>
      </c>
      <c r="F886">
        <v>1.07647</v>
      </c>
      <c r="I886" s="444">
        <v>43411.695833333331</v>
      </c>
      <c r="J886">
        <v>1.0725</v>
      </c>
      <c r="N886">
        <v>2.68</v>
      </c>
      <c r="Q886">
        <v>276</v>
      </c>
      <c r="R886" t="s">
        <v>98</v>
      </c>
      <c r="S886">
        <v>4</v>
      </c>
    </row>
    <row r="887" spans="1:19">
      <c r="A887">
        <v>883</v>
      </c>
      <c r="B887" s="444">
        <v>43411.819444444445</v>
      </c>
      <c r="C887" t="s">
        <v>98</v>
      </c>
      <c r="D887">
        <v>0.01</v>
      </c>
      <c r="F887">
        <v>1.07254</v>
      </c>
      <c r="I887" s="444">
        <v>43411.833333333336</v>
      </c>
      <c r="J887">
        <v>1.0688599999999999</v>
      </c>
      <c r="N887">
        <v>2.48</v>
      </c>
      <c r="Q887">
        <v>277</v>
      </c>
      <c r="R887" t="s">
        <v>98</v>
      </c>
      <c r="S887">
        <v>1</v>
      </c>
    </row>
    <row r="888" spans="1:19">
      <c r="A888">
        <v>884</v>
      </c>
      <c r="B888" s="444">
        <v>43411.834027777775</v>
      </c>
      <c r="C888" t="s">
        <v>98</v>
      </c>
      <c r="D888">
        <v>0.01</v>
      </c>
      <c r="F888">
        <v>1.0731200000000001</v>
      </c>
      <c r="I888" s="444">
        <v>43411.880555555559</v>
      </c>
      <c r="J888">
        <v>1.0715300000000001</v>
      </c>
      <c r="N888">
        <v>1.07</v>
      </c>
      <c r="Q888">
        <v>278</v>
      </c>
      <c r="R888" t="s">
        <v>98</v>
      </c>
      <c r="S888">
        <v>2</v>
      </c>
    </row>
    <row r="889" spans="1:19">
      <c r="A889">
        <v>885</v>
      </c>
      <c r="B889" s="444">
        <v>43411.840277777781</v>
      </c>
      <c r="C889" t="s">
        <v>98</v>
      </c>
      <c r="D889">
        <v>0.01</v>
      </c>
      <c r="F889">
        <v>1.0743799999999999</v>
      </c>
      <c r="I889" s="444">
        <v>43411.880555555559</v>
      </c>
      <c r="J889">
        <v>1.0715300000000001</v>
      </c>
      <c r="N889">
        <v>1.92</v>
      </c>
      <c r="Q889">
        <v>278</v>
      </c>
      <c r="R889" t="s">
        <v>98</v>
      </c>
      <c r="S889">
        <v>2</v>
      </c>
    </row>
    <row r="890" spans="1:19">
      <c r="A890">
        <v>886</v>
      </c>
      <c r="B890" s="444">
        <v>43411.883333333331</v>
      </c>
      <c r="C890" t="s">
        <v>98</v>
      </c>
      <c r="D890">
        <v>0.01</v>
      </c>
      <c r="F890">
        <v>1.07314</v>
      </c>
      <c r="I890" s="444">
        <v>43413.624305555553</v>
      </c>
      <c r="J890">
        <v>1.0724499999999999</v>
      </c>
      <c r="N890">
        <v>0.37</v>
      </c>
      <c r="Q890">
        <v>279</v>
      </c>
      <c r="R890" t="s">
        <v>98</v>
      </c>
      <c r="S890">
        <v>4</v>
      </c>
    </row>
    <row r="891" spans="1:19">
      <c r="A891">
        <v>887</v>
      </c>
      <c r="B891" s="444">
        <v>43412.32708333333</v>
      </c>
      <c r="C891" t="s">
        <v>98</v>
      </c>
      <c r="D891">
        <v>0.01</v>
      </c>
      <c r="F891">
        <v>1.0742400000000001</v>
      </c>
      <c r="I891" s="444">
        <v>43413.624305555553</v>
      </c>
      <c r="J891">
        <v>1.0724499999999999</v>
      </c>
      <c r="N891">
        <v>1.18</v>
      </c>
      <c r="Q891">
        <v>279</v>
      </c>
      <c r="R891" t="s">
        <v>98</v>
      </c>
      <c r="S891">
        <v>4</v>
      </c>
    </row>
    <row r="892" spans="1:19">
      <c r="A892">
        <v>888</v>
      </c>
      <c r="B892" s="444">
        <v>43412.605555555558</v>
      </c>
      <c r="C892" t="s">
        <v>98</v>
      </c>
      <c r="D892">
        <v>0.01</v>
      </c>
      <c r="F892">
        <v>1.0753600000000001</v>
      </c>
      <c r="I892" s="444">
        <v>43413.624305555553</v>
      </c>
      <c r="J892">
        <v>1.0724499999999999</v>
      </c>
      <c r="N892">
        <v>1.93</v>
      </c>
      <c r="Q892">
        <v>279</v>
      </c>
      <c r="R892" t="s">
        <v>98</v>
      </c>
      <c r="S892">
        <v>4</v>
      </c>
    </row>
    <row r="893" spans="1:19">
      <c r="A893">
        <v>889</v>
      </c>
      <c r="B893" s="444">
        <v>43412.988888888889</v>
      </c>
      <c r="C893" t="s">
        <v>98</v>
      </c>
      <c r="D893">
        <v>0.01</v>
      </c>
      <c r="F893">
        <v>1.07653</v>
      </c>
      <c r="I893" s="444">
        <v>43413.624305555553</v>
      </c>
      <c r="J893">
        <v>1.0724499999999999</v>
      </c>
      <c r="N893">
        <v>2.72</v>
      </c>
      <c r="Q893">
        <v>279</v>
      </c>
      <c r="R893" t="s">
        <v>98</v>
      </c>
      <c r="S893">
        <v>4</v>
      </c>
    </row>
    <row r="894" spans="1:19">
      <c r="A894">
        <v>890</v>
      </c>
      <c r="B894" s="444">
        <v>43413.668749999997</v>
      </c>
      <c r="C894" t="s">
        <v>98</v>
      </c>
      <c r="D894">
        <v>0.01</v>
      </c>
      <c r="F894">
        <v>1.0731900000000001</v>
      </c>
      <c r="I894" s="444">
        <v>43416.313194444447</v>
      </c>
      <c r="J894">
        <v>1.07108</v>
      </c>
      <c r="N894">
        <v>1.39</v>
      </c>
      <c r="Q894">
        <v>280</v>
      </c>
      <c r="R894" t="s">
        <v>98</v>
      </c>
      <c r="S894">
        <v>1</v>
      </c>
    </row>
    <row r="895" spans="1:19">
      <c r="A895">
        <v>892</v>
      </c>
      <c r="B895" s="444">
        <v>43416.622916666667</v>
      </c>
      <c r="C895" t="s">
        <v>98</v>
      </c>
      <c r="D895">
        <v>0.01</v>
      </c>
      <c r="F895">
        <v>1.0682100000000001</v>
      </c>
      <c r="I895" s="444">
        <v>43417.414583333331</v>
      </c>
      <c r="J895">
        <v>1.06673</v>
      </c>
      <c r="N895">
        <v>0.96</v>
      </c>
      <c r="Q895">
        <v>281</v>
      </c>
      <c r="R895" t="s">
        <v>98</v>
      </c>
      <c r="S895">
        <v>2</v>
      </c>
    </row>
    <row r="896" spans="1:19">
      <c r="A896">
        <v>893</v>
      </c>
      <c r="B896" s="444">
        <v>43416.684027777781</v>
      </c>
      <c r="C896" t="s">
        <v>98</v>
      </c>
      <c r="D896">
        <v>0.01</v>
      </c>
      <c r="F896">
        <v>1.06932</v>
      </c>
      <c r="I896" s="444">
        <v>43417.414583333331</v>
      </c>
      <c r="J896">
        <v>1.06673</v>
      </c>
      <c r="N896">
        <v>1.71</v>
      </c>
      <c r="Q896">
        <v>281</v>
      </c>
      <c r="R896" t="s">
        <v>98</v>
      </c>
      <c r="S896">
        <v>2</v>
      </c>
    </row>
    <row r="897" spans="1:19">
      <c r="A897">
        <v>894</v>
      </c>
      <c r="B897" s="444">
        <v>43417.584722222222</v>
      </c>
      <c r="C897" t="s">
        <v>98</v>
      </c>
      <c r="D897">
        <v>0.01</v>
      </c>
      <c r="F897">
        <v>1.06772</v>
      </c>
      <c r="I897" s="444">
        <v>43418.094444444447</v>
      </c>
      <c r="J897">
        <v>1.06626</v>
      </c>
      <c r="N897">
        <v>0.95</v>
      </c>
      <c r="Q897">
        <v>282</v>
      </c>
      <c r="R897" t="s">
        <v>98</v>
      </c>
      <c r="S897">
        <v>2</v>
      </c>
    </row>
    <row r="898" spans="1:19">
      <c r="A898">
        <v>895</v>
      </c>
      <c r="B898" s="444">
        <v>43418.017361111109</v>
      </c>
      <c r="C898" t="s">
        <v>98</v>
      </c>
      <c r="D898">
        <v>0.01</v>
      </c>
      <c r="F898">
        <v>1.0688200000000001</v>
      </c>
      <c r="I898" s="444">
        <v>43418.094444444447</v>
      </c>
      <c r="J898">
        <v>1.06626</v>
      </c>
      <c r="N898">
        <v>1.73</v>
      </c>
      <c r="Q898">
        <v>282</v>
      </c>
      <c r="R898" t="s">
        <v>98</v>
      </c>
      <c r="S898">
        <v>2</v>
      </c>
    </row>
    <row r="899" spans="1:19">
      <c r="A899">
        <v>897</v>
      </c>
      <c r="B899" s="444">
        <v>43418.390277777777</v>
      </c>
      <c r="C899" t="s">
        <v>98</v>
      </c>
      <c r="D899">
        <v>0.01</v>
      </c>
      <c r="F899">
        <v>1.06186</v>
      </c>
      <c r="I899" s="444">
        <v>43419.663888888892</v>
      </c>
      <c r="J899">
        <v>1.0642400000000001</v>
      </c>
      <c r="N899">
        <v>-1.69</v>
      </c>
      <c r="Q899">
        <v>283</v>
      </c>
      <c r="R899" t="s">
        <v>98</v>
      </c>
      <c r="S899">
        <v>7</v>
      </c>
    </row>
    <row r="900" spans="1:19">
      <c r="A900">
        <v>898</v>
      </c>
      <c r="B900" s="444">
        <v>43418.513194444444</v>
      </c>
      <c r="C900" t="s">
        <v>98</v>
      </c>
      <c r="D900">
        <v>0.01</v>
      </c>
      <c r="F900">
        <v>1.06297</v>
      </c>
      <c r="I900" s="444">
        <v>43419.663888888892</v>
      </c>
      <c r="J900">
        <v>1.0642400000000001</v>
      </c>
      <c r="N900">
        <v>-0.94</v>
      </c>
      <c r="Q900">
        <v>283</v>
      </c>
      <c r="R900" t="s">
        <v>98</v>
      </c>
      <c r="S900">
        <v>7</v>
      </c>
    </row>
    <row r="901" spans="1:19">
      <c r="A901">
        <v>899</v>
      </c>
      <c r="B901" s="444">
        <v>43418.567361111112</v>
      </c>
      <c r="C901" t="s">
        <v>98</v>
      </c>
      <c r="D901">
        <v>0.01</v>
      </c>
      <c r="F901">
        <v>1.0640700000000001</v>
      </c>
      <c r="I901" s="444">
        <v>43419.663888888892</v>
      </c>
      <c r="J901">
        <v>1.0642400000000001</v>
      </c>
      <c r="N901">
        <v>-0.2</v>
      </c>
      <c r="Q901">
        <v>283</v>
      </c>
      <c r="R901" t="s">
        <v>98</v>
      </c>
      <c r="S901">
        <v>7</v>
      </c>
    </row>
    <row r="902" spans="1:19">
      <c r="A902">
        <v>900</v>
      </c>
      <c r="B902" s="444">
        <v>43418.843055555553</v>
      </c>
      <c r="C902" t="s">
        <v>98</v>
      </c>
      <c r="D902">
        <v>0.01</v>
      </c>
      <c r="F902">
        <v>1.0651900000000001</v>
      </c>
      <c r="I902" s="444">
        <v>43419.663888888892</v>
      </c>
      <c r="J902">
        <v>1.0642400000000001</v>
      </c>
      <c r="N902">
        <v>0.56000000000000005</v>
      </c>
      <c r="Q902">
        <v>283</v>
      </c>
      <c r="R902" t="s">
        <v>98</v>
      </c>
      <c r="S902">
        <v>7</v>
      </c>
    </row>
    <row r="903" spans="1:19">
      <c r="A903">
        <v>901</v>
      </c>
      <c r="B903" s="444">
        <v>43419.021527777775</v>
      </c>
      <c r="C903" t="s">
        <v>98</v>
      </c>
      <c r="D903">
        <v>0.02</v>
      </c>
      <c r="F903">
        <v>1.0676099999999999</v>
      </c>
      <c r="I903" s="444">
        <v>43419.663888888892</v>
      </c>
      <c r="J903">
        <v>1.0642400000000001</v>
      </c>
      <c r="N903">
        <v>4.54</v>
      </c>
      <c r="Q903">
        <v>283</v>
      </c>
      <c r="R903" t="s">
        <v>98</v>
      </c>
      <c r="S903">
        <v>7</v>
      </c>
    </row>
    <row r="904" spans="1:19">
      <c r="A904">
        <v>902</v>
      </c>
      <c r="B904" s="444">
        <v>43419.022222222222</v>
      </c>
      <c r="C904" t="s">
        <v>98</v>
      </c>
      <c r="D904">
        <v>0.03</v>
      </c>
      <c r="F904">
        <v>1.06873</v>
      </c>
      <c r="I904" s="444">
        <v>43419.663888888892</v>
      </c>
      <c r="J904">
        <v>1.0642400000000001</v>
      </c>
      <c r="N904">
        <v>9.08</v>
      </c>
      <c r="Q904">
        <v>283</v>
      </c>
      <c r="R904" t="s">
        <v>98</v>
      </c>
      <c r="S904">
        <v>7</v>
      </c>
    </row>
    <row r="905" spans="1:19">
      <c r="A905">
        <v>903</v>
      </c>
      <c r="B905" s="444">
        <v>43419.035416666666</v>
      </c>
      <c r="C905" t="s">
        <v>98</v>
      </c>
      <c r="D905">
        <v>0.05</v>
      </c>
      <c r="F905">
        <v>1.0698300000000001</v>
      </c>
      <c r="I905" s="444">
        <v>43419.663888888892</v>
      </c>
      <c r="J905">
        <v>1.0642400000000001</v>
      </c>
      <c r="N905">
        <v>18.829999999999998</v>
      </c>
      <c r="Q905">
        <v>283</v>
      </c>
      <c r="R905" t="s">
        <v>98</v>
      </c>
      <c r="S905">
        <v>7</v>
      </c>
    </row>
    <row r="906" spans="1:19">
      <c r="A906">
        <v>904</v>
      </c>
      <c r="B906" s="444">
        <v>43419.672222222223</v>
      </c>
      <c r="C906" t="s">
        <v>98</v>
      </c>
      <c r="D906">
        <v>0.01</v>
      </c>
      <c r="F906">
        <v>1.0644899999999999</v>
      </c>
      <c r="I906" s="444">
        <v>43420.222916666666</v>
      </c>
      <c r="J906">
        <v>1.0636000000000001</v>
      </c>
      <c r="N906">
        <v>0.56999999999999995</v>
      </c>
      <c r="Q906">
        <v>284</v>
      </c>
      <c r="R906" t="s">
        <v>98</v>
      </c>
      <c r="S906">
        <v>3</v>
      </c>
    </row>
    <row r="907" spans="1:19">
      <c r="A907">
        <v>905</v>
      </c>
      <c r="B907" s="444">
        <v>43419.709722222222</v>
      </c>
      <c r="C907" t="s">
        <v>98</v>
      </c>
      <c r="D907">
        <v>0.01</v>
      </c>
      <c r="F907">
        <v>1.0656000000000001</v>
      </c>
      <c r="I907" s="444">
        <v>43420.222916666666</v>
      </c>
      <c r="J907">
        <v>1.0636000000000001</v>
      </c>
      <c r="N907">
        <v>1.31</v>
      </c>
      <c r="Q907">
        <v>284</v>
      </c>
      <c r="R907" t="s">
        <v>98</v>
      </c>
      <c r="S907">
        <v>3</v>
      </c>
    </row>
    <row r="908" spans="1:19">
      <c r="A908">
        <v>906</v>
      </c>
      <c r="B908" s="444">
        <v>43419.80972222222</v>
      </c>
      <c r="C908" t="s">
        <v>98</v>
      </c>
      <c r="D908">
        <v>0.01</v>
      </c>
      <c r="F908">
        <v>1.0667199999999999</v>
      </c>
      <c r="I908" s="444">
        <v>43420.222916666666</v>
      </c>
      <c r="J908">
        <v>1.0636000000000001</v>
      </c>
      <c r="N908">
        <v>2.0699999999999998</v>
      </c>
      <c r="Q908">
        <v>284</v>
      </c>
      <c r="R908" t="s">
        <v>98</v>
      </c>
      <c r="S908">
        <v>3</v>
      </c>
    </row>
    <row r="909" spans="1:19">
      <c r="A909">
        <v>907</v>
      </c>
      <c r="B909" s="444">
        <v>43420.225694444445</v>
      </c>
      <c r="C909" t="s">
        <v>98</v>
      </c>
      <c r="D909">
        <v>0.01</v>
      </c>
      <c r="F909">
        <v>1.0640099999999999</v>
      </c>
      <c r="I909" s="444">
        <v>43424.159722222219</v>
      </c>
      <c r="J909">
        <v>1.0639799999999999</v>
      </c>
      <c r="N909">
        <v>-0.03</v>
      </c>
      <c r="Q909">
        <v>285</v>
      </c>
      <c r="R909" t="s">
        <v>98</v>
      </c>
      <c r="S909">
        <v>5</v>
      </c>
    </row>
    <row r="910" spans="1:19">
      <c r="A910">
        <v>908</v>
      </c>
      <c r="B910" s="444">
        <v>43420.285416666666</v>
      </c>
      <c r="C910" t="s">
        <v>98</v>
      </c>
      <c r="D910">
        <v>0.01</v>
      </c>
      <c r="F910">
        <v>1.06511</v>
      </c>
      <c r="I910" s="444">
        <v>43424.159722222219</v>
      </c>
      <c r="J910">
        <v>1.0639799999999999</v>
      </c>
      <c r="N910">
        <v>0.71</v>
      </c>
      <c r="Q910">
        <v>285</v>
      </c>
      <c r="R910" t="s">
        <v>98</v>
      </c>
      <c r="S910">
        <v>5</v>
      </c>
    </row>
    <row r="911" spans="1:19">
      <c r="A911">
        <v>909</v>
      </c>
      <c r="B911" s="444">
        <v>43420.299305555556</v>
      </c>
      <c r="C911" t="s">
        <v>98</v>
      </c>
      <c r="D911">
        <v>0.01</v>
      </c>
      <c r="F911">
        <v>1.0662199999999999</v>
      </c>
      <c r="I911" s="444">
        <v>43424.159722222219</v>
      </c>
      <c r="J911">
        <v>1.0639799999999999</v>
      </c>
      <c r="N911">
        <v>1.46</v>
      </c>
      <c r="Q911">
        <v>285</v>
      </c>
      <c r="R911" t="s">
        <v>98</v>
      </c>
      <c r="S911">
        <v>5</v>
      </c>
    </row>
    <row r="912" spans="1:19">
      <c r="A912">
        <v>910</v>
      </c>
      <c r="B912" s="444">
        <v>43420.356944444444</v>
      </c>
      <c r="C912" t="s">
        <v>98</v>
      </c>
      <c r="D912">
        <v>0.01</v>
      </c>
      <c r="F912">
        <v>1.06735</v>
      </c>
      <c r="I912" s="444">
        <v>43424.159722222219</v>
      </c>
      <c r="J912">
        <v>1.0639799999999999</v>
      </c>
      <c r="N912">
        <v>2.2200000000000002</v>
      </c>
      <c r="Q912">
        <v>285</v>
      </c>
      <c r="R912" t="s">
        <v>98</v>
      </c>
      <c r="S912">
        <v>5</v>
      </c>
    </row>
    <row r="913" spans="1:19">
      <c r="A913">
        <v>911</v>
      </c>
      <c r="B913" s="444">
        <v>43423.335416666669</v>
      </c>
      <c r="C913" t="s">
        <v>98</v>
      </c>
      <c r="D913">
        <v>0.02</v>
      </c>
      <c r="F913">
        <v>1.06846</v>
      </c>
      <c r="I913" s="444">
        <v>43424.159722222219</v>
      </c>
      <c r="J913">
        <v>1.0639799999999999</v>
      </c>
      <c r="N913">
        <v>5.98</v>
      </c>
      <c r="Q913">
        <v>285</v>
      </c>
      <c r="R913" t="s">
        <v>98</v>
      </c>
      <c r="S913">
        <v>5</v>
      </c>
    </row>
    <row r="914" spans="1:19">
      <c r="A914">
        <v>912</v>
      </c>
      <c r="B914" s="444">
        <v>43424.168749999997</v>
      </c>
      <c r="C914" t="s">
        <v>98</v>
      </c>
      <c r="D914">
        <v>0.01</v>
      </c>
      <c r="F914">
        <v>1.06365</v>
      </c>
      <c r="I914" s="444">
        <v>43424.32708333333</v>
      </c>
      <c r="J914">
        <v>1.0616099999999999</v>
      </c>
      <c r="N914">
        <v>1.37</v>
      </c>
      <c r="Q914">
        <v>286</v>
      </c>
      <c r="R914" t="s">
        <v>98</v>
      </c>
      <c r="S914">
        <v>1</v>
      </c>
    </row>
    <row r="915" spans="1:19">
      <c r="A915">
        <v>913</v>
      </c>
      <c r="B915" s="444">
        <v>43424.331944444442</v>
      </c>
      <c r="C915" t="s">
        <v>98</v>
      </c>
      <c r="D915">
        <v>0.01</v>
      </c>
      <c r="F915">
        <v>1.06209</v>
      </c>
      <c r="I915" s="444">
        <v>43424.412499999999</v>
      </c>
      <c r="J915">
        <v>1.0606500000000001</v>
      </c>
      <c r="N915">
        <v>0.97</v>
      </c>
      <c r="Q915">
        <v>287</v>
      </c>
      <c r="R915" t="s">
        <v>98</v>
      </c>
      <c r="S915">
        <v>2</v>
      </c>
    </row>
    <row r="916" spans="1:19">
      <c r="A916">
        <v>914</v>
      </c>
      <c r="B916" s="444">
        <v>43424.365277777775</v>
      </c>
      <c r="C916" t="s">
        <v>98</v>
      </c>
      <c r="D916">
        <v>0.01</v>
      </c>
      <c r="F916">
        <v>1.06321</v>
      </c>
      <c r="I916" s="444">
        <v>43424.412499999999</v>
      </c>
      <c r="J916">
        <v>1.0606500000000001</v>
      </c>
      <c r="N916">
        <v>1.72</v>
      </c>
      <c r="Q916">
        <v>287</v>
      </c>
      <c r="R916" t="s">
        <v>98</v>
      </c>
      <c r="S916">
        <v>2</v>
      </c>
    </row>
    <row r="917" spans="1:19">
      <c r="A917">
        <v>915</v>
      </c>
      <c r="B917" s="444">
        <v>43424.415277777778</v>
      </c>
      <c r="C917" t="s">
        <v>98</v>
      </c>
      <c r="D917">
        <v>0.01</v>
      </c>
      <c r="F917">
        <v>1.06125</v>
      </c>
      <c r="I917" s="444">
        <v>43424.424305555556</v>
      </c>
      <c r="J917">
        <v>1.0592200000000001</v>
      </c>
      <c r="N917">
        <v>1.36</v>
      </c>
      <c r="Q917">
        <v>288</v>
      </c>
      <c r="R917" t="s">
        <v>98</v>
      </c>
      <c r="S917">
        <v>1</v>
      </c>
    </row>
    <row r="918" spans="1:19">
      <c r="A918">
        <v>917</v>
      </c>
      <c r="B918" s="444">
        <v>43424.427777777775</v>
      </c>
      <c r="C918" t="s">
        <v>98</v>
      </c>
      <c r="D918">
        <v>0.01</v>
      </c>
      <c r="F918">
        <v>1.05941</v>
      </c>
      <c r="I918" s="444">
        <v>43438.05</v>
      </c>
      <c r="J918">
        <v>1.0605</v>
      </c>
      <c r="N918">
        <v>-1.1000000000000001</v>
      </c>
      <c r="Q918">
        <v>289</v>
      </c>
      <c r="R918" t="s">
        <v>98</v>
      </c>
      <c r="S918">
        <v>7</v>
      </c>
    </row>
    <row r="919" spans="1:19">
      <c r="A919">
        <v>918</v>
      </c>
      <c r="B919" s="444">
        <v>43424.435416666667</v>
      </c>
      <c r="C919" t="s">
        <v>98</v>
      </c>
      <c r="D919">
        <v>0.01</v>
      </c>
      <c r="F919">
        <v>1.0605100000000001</v>
      </c>
      <c r="I919" s="444">
        <v>43438.05</v>
      </c>
      <c r="J919">
        <v>1.0605</v>
      </c>
      <c r="N919">
        <v>-0.36</v>
      </c>
      <c r="Q919">
        <v>289</v>
      </c>
      <c r="R919" t="s">
        <v>98</v>
      </c>
      <c r="S919">
        <v>7</v>
      </c>
    </row>
    <row r="920" spans="1:19">
      <c r="A920">
        <v>919</v>
      </c>
      <c r="B920" s="444">
        <v>43424.543749999997</v>
      </c>
      <c r="C920" t="s">
        <v>98</v>
      </c>
      <c r="D920">
        <v>0.01</v>
      </c>
      <c r="F920">
        <v>1.0616300000000001</v>
      </c>
      <c r="I920" s="444">
        <v>43438.05</v>
      </c>
      <c r="J920">
        <v>1.0605</v>
      </c>
      <c r="N920">
        <v>0.4</v>
      </c>
      <c r="Q920">
        <v>289</v>
      </c>
      <c r="R920" t="s">
        <v>98</v>
      </c>
      <c r="S920">
        <v>7</v>
      </c>
    </row>
    <row r="921" spans="1:19">
      <c r="A921">
        <v>920</v>
      </c>
      <c r="B921" s="444">
        <v>43424.61041666667</v>
      </c>
      <c r="C921" t="s">
        <v>98</v>
      </c>
      <c r="D921">
        <v>0.01</v>
      </c>
      <c r="F921">
        <v>1.0627500000000001</v>
      </c>
      <c r="I921" s="444">
        <v>43438.05</v>
      </c>
      <c r="J921">
        <v>1.0605</v>
      </c>
      <c r="N921">
        <v>1.1499999999999999</v>
      </c>
      <c r="Q921">
        <v>289</v>
      </c>
      <c r="R921" t="s">
        <v>98</v>
      </c>
      <c r="S921">
        <v>7</v>
      </c>
    </row>
    <row r="922" spans="1:19">
      <c r="A922">
        <v>921</v>
      </c>
      <c r="B922" s="444">
        <v>43424.625</v>
      </c>
      <c r="C922" t="s">
        <v>98</v>
      </c>
      <c r="D922">
        <v>0.02</v>
      </c>
      <c r="F922">
        <v>1.0638799999999999</v>
      </c>
      <c r="I922" s="444">
        <v>43438.05</v>
      </c>
      <c r="J922">
        <v>1.0605</v>
      </c>
      <c r="N922">
        <v>3.83</v>
      </c>
      <c r="Q922">
        <v>289</v>
      </c>
      <c r="R922" t="s">
        <v>98</v>
      </c>
      <c r="S922">
        <v>7</v>
      </c>
    </row>
    <row r="923" spans="1:19">
      <c r="A923">
        <v>922</v>
      </c>
      <c r="B923" s="444">
        <v>43426.174305555556</v>
      </c>
      <c r="C923" t="s">
        <v>98</v>
      </c>
      <c r="D923">
        <v>0.03</v>
      </c>
      <c r="F923">
        <v>1.0649900000000001</v>
      </c>
      <c r="I923" s="444">
        <v>43438.05</v>
      </c>
      <c r="J923">
        <v>1.0605</v>
      </c>
      <c r="N923">
        <v>8.31</v>
      </c>
      <c r="Q923">
        <v>289</v>
      </c>
      <c r="R923" t="s">
        <v>98</v>
      </c>
      <c r="S923">
        <v>7</v>
      </c>
    </row>
    <row r="924" spans="1:19">
      <c r="A924">
        <v>923</v>
      </c>
      <c r="B924" s="444">
        <v>43426.329861111109</v>
      </c>
      <c r="C924" t="s">
        <v>98</v>
      </c>
      <c r="D924">
        <v>0.05</v>
      </c>
      <c r="F924">
        <v>1.0661</v>
      </c>
      <c r="I924" s="444">
        <v>43438.05</v>
      </c>
      <c r="J924">
        <v>1.0605</v>
      </c>
      <c r="N924">
        <v>17.59</v>
      </c>
      <c r="Q924">
        <v>289</v>
      </c>
      <c r="R924" t="s">
        <v>98</v>
      </c>
      <c r="S924">
        <v>7</v>
      </c>
    </row>
    <row r="925" spans="1:19">
      <c r="A925">
        <v>924</v>
      </c>
      <c r="B925" s="444">
        <v>43429.958333333336</v>
      </c>
      <c r="C925" t="s">
        <v>97</v>
      </c>
      <c r="D925">
        <v>0.01</v>
      </c>
      <c r="F925">
        <v>1.0690500000000001</v>
      </c>
      <c r="I925" s="444">
        <v>43446.411111111112</v>
      </c>
      <c r="J925">
        <v>1.05246</v>
      </c>
      <c r="N925">
        <v>-11.67</v>
      </c>
      <c r="Q925">
        <v>290</v>
      </c>
      <c r="R925" t="s">
        <v>97</v>
      </c>
      <c r="S925">
        <v>11</v>
      </c>
    </row>
    <row r="926" spans="1:19">
      <c r="A926">
        <v>925</v>
      </c>
      <c r="B926" s="444">
        <v>43429.970833333333</v>
      </c>
      <c r="C926" t="s">
        <v>97</v>
      </c>
      <c r="D926">
        <v>0.01</v>
      </c>
      <c r="F926">
        <v>1.0679399999999999</v>
      </c>
      <c r="I926" s="444">
        <v>43446.411111111112</v>
      </c>
      <c r="J926">
        <v>1.05246</v>
      </c>
      <c r="N926">
        <v>-10.93</v>
      </c>
      <c r="Q926">
        <v>290</v>
      </c>
      <c r="R926" t="s">
        <v>97</v>
      </c>
      <c r="S926">
        <v>11</v>
      </c>
    </row>
    <row r="927" spans="1:19">
      <c r="A927">
        <v>926</v>
      </c>
      <c r="B927" s="444">
        <v>43430.253472222219</v>
      </c>
      <c r="C927" t="s">
        <v>97</v>
      </c>
      <c r="D927">
        <v>0.01</v>
      </c>
      <c r="F927">
        <v>1.0668200000000001</v>
      </c>
      <c r="I927" s="444">
        <v>43446.411111111112</v>
      </c>
      <c r="J927">
        <v>1.05246</v>
      </c>
      <c r="N927">
        <v>-10.14</v>
      </c>
      <c r="Q927">
        <v>290</v>
      </c>
      <c r="R927" t="s">
        <v>97</v>
      </c>
      <c r="S927">
        <v>11</v>
      </c>
    </row>
    <row r="928" spans="1:19">
      <c r="A928">
        <v>927</v>
      </c>
      <c r="B928" s="444">
        <v>43430.570833333331</v>
      </c>
      <c r="C928" t="s">
        <v>97</v>
      </c>
      <c r="D928">
        <v>0.01</v>
      </c>
      <c r="F928">
        <v>1.0657099999999999</v>
      </c>
      <c r="I928" s="444">
        <v>43446.411111111112</v>
      </c>
      <c r="J928">
        <v>1.05246</v>
      </c>
      <c r="N928">
        <v>-9.39</v>
      </c>
      <c r="Q928">
        <v>290</v>
      </c>
      <c r="R928" t="s">
        <v>97</v>
      </c>
      <c r="S928">
        <v>11</v>
      </c>
    </row>
    <row r="929" spans="1:19">
      <c r="A929">
        <v>928</v>
      </c>
      <c r="B929" s="444">
        <v>43431.559027777781</v>
      </c>
      <c r="C929" t="s">
        <v>97</v>
      </c>
      <c r="D929">
        <v>0.02</v>
      </c>
      <c r="F929">
        <v>1.0646</v>
      </c>
      <c r="I929" s="444">
        <v>43446.411111111112</v>
      </c>
      <c r="J929">
        <v>1.05246</v>
      </c>
      <c r="N929">
        <v>-17.25</v>
      </c>
      <c r="Q929">
        <v>290</v>
      </c>
      <c r="R929" t="s">
        <v>97</v>
      </c>
      <c r="S929">
        <v>11</v>
      </c>
    </row>
    <row r="930" spans="1:19">
      <c r="A930">
        <v>929</v>
      </c>
      <c r="B930" s="444">
        <v>43431.695833333331</v>
      </c>
      <c r="C930" t="s">
        <v>97</v>
      </c>
      <c r="D930">
        <v>0.03</v>
      </c>
      <c r="F930">
        <v>1.0634999999999999</v>
      </c>
      <c r="I930" s="444">
        <v>43446.411111111112</v>
      </c>
      <c r="J930">
        <v>1.05246</v>
      </c>
      <c r="N930">
        <v>-23.64</v>
      </c>
      <c r="Q930">
        <v>290</v>
      </c>
      <c r="R930" t="s">
        <v>97</v>
      </c>
      <c r="S930">
        <v>11</v>
      </c>
    </row>
    <row r="931" spans="1:19">
      <c r="A931">
        <v>930</v>
      </c>
      <c r="B931" s="444">
        <v>43434.713194444441</v>
      </c>
      <c r="C931" t="s">
        <v>97</v>
      </c>
      <c r="D931">
        <v>0.05</v>
      </c>
      <c r="F931">
        <v>1.06237</v>
      </c>
      <c r="I931" s="444">
        <v>43446.411111111112</v>
      </c>
      <c r="J931">
        <v>1.05246</v>
      </c>
      <c r="N931">
        <v>-34.86</v>
      </c>
      <c r="Q931">
        <v>290</v>
      </c>
      <c r="R931" t="s">
        <v>97</v>
      </c>
      <c r="S931">
        <v>11</v>
      </c>
    </row>
    <row r="932" spans="1:19">
      <c r="A932">
        <v>932</v>
      </c>
      <c r="B932" s="444">
        <v>43438.138888888891</v>
      </c>
      <c r="C932" t="s">
        <v>97</v>
      </c>
      <c r="D932">
        <v>0.09</v>
      </c>
      <c r="F932">
        <v>1.0577399999999999</v>
      </c>
      <c r="I932" s="444">
        <v>43446.411111111112</v>
      </c>
      <c r="J932">
        <v>1.05246</v>
      </c>
      <c r="N932">
        <v>-34.15</v>
      </c>
      <c r="Q932">
        <v>290</v>
      </c>
      <c r="R932" t="s">
        <v>97</v>
      </c>
      <c r="S932">
        <v>11</v>
      </c>
    </row>
    <row r="933" spans="1:19">
      <c r="A933">
        <v>938</v>
      </c>
      <c r="B933" s="444">
        <v>43439.024305555555</v>
      </c>
      <c r="C933" t="s">
        <v>97</v>
      </c>
      <c r="D933">
        <v>0.16</v>
      </c>
      <c r="F933">
        <v>1.0526500000000001</v>
      </c>
      <c r="I933" s="444">
        <v>43446.411111111112</v>
      </c>
      <c r="J933">
        <v>1.05246</v>
      </c>
      <c r="N933">
        <v>-5.36</v>
      </c>
      <c r="Q933">
        <v>290</v>
      </c>
      <c r="R933" t="s">
        <v>97</v>
      </c>
      <c r="S933">
        <v>11</v>
      </c>
    </row>
    <row r="934" spans="1:19">
      <c r="A934">
        <v>948</v>
      </c>
      <c r="B934" s="444">
        <v>43440.4375</v>
      </c>
      <c r="C934" t="s">
        <v>97</v>
      </c>
      <c r="D934">
        <v>0.3</v>
      </c>
      <c r="F934">
        <v>1.0480400000000001</v>
      </c>
      <c r="I934" s="444">
        <v>43446.411111111112</v>
      </c>
      <c r="J934">
        <v>1.05246</v>
      </c>
      <c r="N934">
        <v>85.79</v>
      </c>
      <c r="Q934">
        <v>290</v>
      </c>
      <c r="R934" t="s">
        <v>97</v>
      </c>
      <c r="S934">
        <v>11</v>
      </c>
    </row>
    <row r="935" spans="1:19">
      <c r="A935">
        <v>955</v>
      </c>
      <c r="B935" s="444">
        <v>43444.666666666664</v>
      </c>
      <c r="C935" t="s">
        <v>97</v>
      </c>
      <c r="D935">
        <v>0.56999999999999995</v>
      </c>
      <c r="F935">
        <v>1.0434300000000001</v>
      </c>
      <c r="I935" s="444">
        <v>43446.411111111112</v>
      </c>
      <c r="J935">
        <v>1.05246</v>
      </c>
      <c r="N935">
        <v>343.42</v>
      </c>
      <c r="Q935">
        <v>290</v>
      </c>
      <c r="R935" t="s">
        <v>97</v>
      </c>
      <c r="S935">
        <v>11</v>
      </c>
    </row>
    <row r="936" spans="1:19">
      <c r="A936">
        <v>931</v>
      </c>
      <c r="B936" s="444">
        <v>43438.072916666664</v>
      </c>
      <c r="C936" t="s">
        <v>98</v>
      </c>
      <c r="D936">
        <v>0.01</v>
      </c>
      <c r="F936">
        <v>1.0608500000000001</v>
      </c>
      <c r="I936" s="444">
        <v>43438.102777777778</v>
      </c>
      <c r="J936">
        <v>1.0588500000000001</v>
      </c>
      <c r="N936">
        <v>1.34</v>
      </c>
      <c r="Q936">
        <v>291</v>
      </c>
      <c r="R936" t="s">
        <v>98</v>
      </c>
      <c r="S936">
        <v>1</v>
      </c>
    </row>
    <row r="937" spans="1:19">
      <c r="A937">
        <v>933</v>
      </c>
      <c r="B937" s="444">
        <v>43438.151388888888</v>
      </c>
      <c r="C937" t="s">
        <v>98</v>
      </c>
      <c r="D937">
        <v>0.01</v>
      </c>
      <c r="F937">
        <v>1.05884</v>
      </c>
      <c r="I937" s="444">
        <v>43438.917361111111</v>
      </c>
      <c r="J937">
        <v>1.0582</v>
      </c>
      <c r="N937">
        <v>0.43</v>
      </c>
      <c r="Q937">
        <v>292</v>
      </c>
      <c r="R937" t="s">
        <v>98</v>
      </c>
      <c r="S937">
        <v>4</v>
      </c>
    </row>
    <row r="938" spans="1:19">
      <c r="A938">
        <v>934</v>
      </c>
      <c r="B938" s="444">
        <v>43438.269444444442</v>
      </c>
      <c r="C938" t="s">
        <v>98</v>
      </c>
      <c r="D938">
        <v>0.01</v>
      </c>
      <c r="F938">
        <v>1.0599400000000001</v>
      </c>
      <c r="I938" s="444">
        <v>43438.917361111111</v>
      </c>
      <c r="J938">
        <v>1.0582</v>
      </c>
      <c r="N938">
        <v>1.17</v>
      </c>
      <c r="Q938">
        <v>292</v>
      </c>
      <c r="R938" t="s">
        <v>98</v>
      </c>
      <c r="S938">
        <v>4</v>
      </c>
    </row>
    <row r="939" spans="1:19">
      <c r="A939">
        <v>935</v>
      </c>
      <c r="B939" s="444">
        <v>43438.453472222223</v>
      </c>
      <c r="C939" t="s">
        <v>98</v>
      </c>
      <c r="D939">
        <v>0.01</v>
      </c>
      <c r="F939">
        <v>1.06105</v>
      </c>
      <c r="I939" s="444">
        <v>43438.917361111111</v>
      </c>
      <c r="J939">
        <v>1.0582</v>
      </c>
      <c r="N939">
        <v>1.92</v>
      </c>
      <c r="Q939">
        <v>292</v>
      </c>
      <c r="R939" t="s">
        <v>98</v>
      </c>
      <c r="S939">
        <v>4</v>
      </c>
    </row>
    <row r="940" spans="1:19">
      <c r="A940">
        <v>936</v>
      </c>
      <c r="B940" s="444">
        <v>43438.618750000001</v>
      </c>
      <c r="C940" t="s">
        <v>98</v>
      </c>
      <c r="D940">
        <v>0.01</v>
      </c>
      <c r="F940">
        <v>1.06216</v>
      </c>
      <c r="I940" s="444">
        <v>43438.917361111111</v>
      </c>
      <c r="J940">
        <v>1.0582</v>
      </c>
      <c r="N940">
        <v>2.67</v>
      </c>
      <c r="Q940">
        <v>292</v>
      </c>
      <c r="R940" t="s">
        <v>98</v>
      </c>
      <c r="S940">
        <v>4</v>
      </c>
    </row>
    <row r="941" spans="1:19">
      <c r="A941">
        <v>937</v>
      </c>
      <c r="B941" s="444">
        <v>43438.924305555556</v>
      </c>
      <c r="C941" t="s">
        <v>98</v>
      </c>
      <c r="D941">
        <v>0.01</v>
      </c>
      <c r="F941">
        <v>1.05874</v>
      </c>
      <c r="I941" s="444">
        <v>43439.020833333336</v>
      </c>
      <c r="J941">
        <v>1.0566599999999999</v>
      </c>
      <c r="N941">
        <v>1.37</v>
      </c>
      <c r="Q941">
        <v>293</v>
      </c>
      <c r="R941" t="s">
        <v>98</v>
      </c>
      <c r="S941">
        <v>1</v>
      </c>
    </row>
    <row r="942" spans="1:19">
      <c r="A942">
        <v>939</v>
      </c>
      <c r="B942" s="444">
        <v>43439.02847222222</v>
      </c>
      <c r="C942" t="s">
        <v>98</v>
      </c>
      <c r="D942">
        <v>0.01</v>
      </c>
      <c r="F942">
        <v>1.0538799999999999</v>
      </c>
      <c r="I942" s="444">
        <v>43439.607638888891</v>
      </c>
      <c r="J942">
        <v>1.05246</v>
      </c>
      <c r="N942">
        <v>0.96</v>
      </c>
      <c r="Q942">
        <v>294</v>
      </c>
      <c r="R942" t="s">
        <v>98</v>
      </c>
      <c r="S942">
        <v>2</v>
      </c>
    </row>
    <row r="943" spans="1:19">
      <c r="A943">
        <v>940</v>
      </c>
      <c r="B943" s="444">
        <v>43439.069444444445</v>
      </c>
      <c r="C943" t="s">
        <v>98</v>
      </c>
      <c r="D943">
        <v>0.01</v>
      </c>
      <c r="F943">
        <v>1.0550299999999999</v>
      </c>
      <c r="I943" s="444">
        <v>43439.607638888891</v>
      </c>
      <c r="J943">
        <v>1.05246</v>
      </c>
      <c r="N943">
        <v>1.73</v>
      </c>
      <c r="Q943">
        <v>294</v>
      </c>
      <c r="R943" t="s">
        <v>98</v>
      </c>
      <c r="S943">
        <v>2</v>
      </c>
    </row>
    <row r="944" spans="1:19">
      <c r="A944">
        <v>941</v>
      </c>
      <c r="B944" s="444">
        <v>43439.654861111114</v>
      </c>
      <c r="C944" t="s">
        <v>98</v>
      </c>
      <c r="D944">
        <v>0.01</v>
      </c>
      <c r="F944">
        <v>1.05217</v>
      </c>
      <c r="I944" s="444">
        <v>43440.07916666667</v>
      </c>
      <c r="J944">
        <v>1.0511600000000001</v>
      </c>
      <c r="N944">
        <v>0.6</v>
      </c>
      <c r="Q944">
        <v>295</v>
      </c>
      <c r="R944" t="s">
        <v>98</v>
      </c>
      <c r="S944">
        <v>3</v>
      </c>
    </row>
    <row r="945" spans="1:19">
      <c r="A945">
        <v>942</v>
      </c>
      <c r="B945" s="444">
        <v>43439.665277777778</v>
      </c>
      <c r="C945" t="s">
        <v>98</v>
      </c>
      <c r="D945">
        <v>0.01</v>
      </c>
      <c r="F945">
        <v>1.05328</v>
      </c>
      <c r="I945" s="444">
        <v>43440.07916666667</v>
      </c>
      <c r="J945">
        <v>1.0511600000000001</v>
      </c>
      <c r="N945">
        <v>1.35</v>
      </c>
      <c r="Q945">
        <v>295</v>
      </c>
      <c r="R945" t="s">
        <v>98</v>
      </c>
      <c r="S945">
        <v>3</v>
      </c>
    </row>
    <row r="946" spans="1:19">
      <c r="A946">
        <v>943</v>
      </c>
      <c r="B946" s="444">
        <v>43439.863194444442</v>
      </c>
      <c r="C946" t="s">
        <v>98</v>
      </c>
      <c r="D946">
        <v>0.01</v>
      </c>
      <c r="F946">
        <v>1.0543800000000001</v>
      </c>
      <c r="I946" s="444">
        <v>43440.07916666667</v>
      </c>
      <c r="J946">
        <v>1.0511600000000001</v>
      </c>
      <c r="N946">
        <v>2.09</v>
      </c>
      <c r="Q946">
        <v>295</v>
      </c>
      <c r="R946" t="s">
        <v>98</v>
      </c>
      <c r="S946">
        <v>3</v>
      </c>
    </row>
    <row r="947" spans="1:19">
      <c r="A947">
        <v>944</v>
      </c>
      <c r="B947" s="444">
        <v>43440.088194444441</v>
      </c>
      <c r="C947" t="s">
        <v>98</v>
      </c>
      <c r="D947">
        <v>0.01</v>
      </c>
      <c r="F947">
        <v>1.0511900000000001</v>
      </c>
      <c r="I947" s="444">
        <v>43440.379861111112</v>
      </c>
      <c r="J947">
        <v>1.0497799999999999</v>
      </c>
      <c r="N947">
        <v>0.95</v>
      </c>
      <c r="Q947">
        <v>296</v>
      </c>
      <c r="R947" t="s">
        <v>98</v>
      </c>
      <c r="S947">
        <v>2</v>
      </c>
    </row>
    <row r="948" spans="1:19">
      <c r="A948">
        <v>945</v>
      </c>
      <c r="B948" s="444">
        <v>43440.129166666666</v>
      </c>
      <c r="C948" t="s">
        <v>98</v>
      </c>
      <c r="D948">
        <v>0.01</v>
      </c>
      <c r="F948">
        <v>1.05237</v>
      </c>
      <c r="I948" s="444">
        <v>43440.379861111112</v>
      </c>
      <c r="J948">
        <v>1.0497799999999999</v>
      </c>
      <c r="N948">
        <v>1.75</v>
      </c>
      <c r="Q948">
        <v>296</v>
      </c>
      <c r="R948" t="s">
        <v>98</v>
      </c>
      <c r="S948">
        <v>2</v>
      </c>
    </row>
    <row r="949" spans="1:19">
      <c r="A949">
        <v>946</v>
      </c>
      <c r="B949" s="444">
        <v>43440.396527777775</v>
      </c>
      <c r="C949" t="s">
        <v>98</v>
      </c>
      <c r="D949">
        <v>0.01</v>
      </c>
      <c r="F949">
        <v>1.0505199999999999</v>
      </c>
      <c r="I949" s="444">
        <v>43440.410416666666</v>
      </c>
      <c r="J949">
        <v>1.04853</v>
      </c>
      <c r="N949">
        <v>1.34</v>
      </c>
      <c r="Q949">
        <v>297</v>
      </c>
      <c r="R949" t="s">
        <v>98</v>
      </c>
      <c r="S949">
        <v>1</v>
      </c>
    </row>
    <row r="950" spans="1:19">
      <c r="A950">
        <v>947</v>
      </c>
      <c r="B950" s="444">
        <v>43440.413194444445</v>
      </c>
      <c r="C950" t="s">
        <v>98</v>
      </c>
      <c r="D950">
        <v>0.01</v>
      </c>
      <c r="F950">
        <v>1.04898</v>
      </c>
      <c r="I950" s="444">
        <v>43443.916666666664</v>
      </c>
      <c r="J950">
        <v>1.0483199999999999</v>
      </c>
      <c r="N950">
        <v>0.42</v>
      </c>
      <c r="Q950">
        <v>298</v>
      </c>
      <c r="R950" t="s">
        <v>98</v>
      </c>
      <c r="S950">
        <v>4</v>
      </c>
    </row>
    <row r="951" spans="1:19">
      <c r="A951">
        <v>949</v>
      </c>
      <c r="B951" s="444">
        <v>43440.720833333333</v>
      </c>
      <c r="C951" t="s">
        <v>98</v>
      </c>
      <c r="D951">
        <v>0.01</v>
      </c>
      <c r="F951">
        <v>1.05009</v>
      </c>
      <c r="I951" s="444">
        <v>43443.916666666664</v>
      </c>
      <c r="J951">
        <v>1.0483199999999999</v>
      </c>
      <c r="N951">
        <v>1.1599999999999999</v>
      </c>
      <c r="Q951">
        <v>298</v>
      </c>
      <c r="R951" t="s">
        <v>98</v>
      </c>
      <c r="S951">
        <v>4</v>
      </c>
    </row>
    <row r="952" spans="1:19">
      <c r="A952">
        <v>950</v>
      </c>
      <c r="B952" s="444">
        <v>43440.731249999997</v>
      </c>
      <c r="C952" t="s">
        <v>98</v>
      </c>
      <c r="D952">
        <v>0.01</v>
      </c>
      <c r="F952">
        <v>1.0511900000000001</v>
      </c>
      <c r="I952" s="444">
        <v>43443.916666666664</v>
      </c>
      <c r="J952">
        <v>1.0483199999999999</v>
      </c>
      <c r="N952">
        <v>1.9</v>
      </c>
      <c r="Q952">
        <v>298</v>
      </c>
      <c r="R952" t="s">
        <v>98</v>
      </c>
      <c r="S952">
        <v>4</v>
      </c>
    </row>
    <row r="953" spans="1:19">
      <c r="A953">
        <v>951</v>
      </c>
      <c r="B953" s="444">
        <v>43441.65347222222</v>
      </c>
      <c r="C953" t="s">
        <v>98</v>
      </c>
      <c r="D953">
        <v>0.01</v>
      </c>
      <c r="F953">
        <v>1.0523199999999999</v>
      </c>
      <c r="I953" s="444">
        <v>43443.916666666664</v>
      </c>
      <c r="J953">
        <v>1.0483199999999999</v>
      </c>
      <c r="N953">
        <v>2.7</v>
      </c>
      <c r="Q953">
        <v>298</v>
      </c>
      <c r="R953" t="s">
        <v>98</v>
      </c>
      <c r="S953">
        <v>4</v>
      </c>
    </row>
    <row r="954" spans="1:19">
      <c r="A954">
        <v>952</v>
      </c>
      <c r="B954" s="444">
        <v>43443.918749999997</v>
      </c>
      <c r="C954" t="s">
        <v>98</v>
      </c>
      <c r="D954">
        <v>0.01</v>
      </c>
      <c r="F954">
        <v>1.0466899999999999</v>
      </c>
      <c r="I954" s="444">
        <v>43444.651388888888</v>
      </c>
      <c r="J954">
        <v>1.0457700000000001</v>
      </c>
      <c r="N954">
        <v>0.59</v>
      </c>
      <c r="Q954">
        <v>299</v>
      </c>
      <c r="R954" t="s">
        <v>98</v>
      </c>
      <c r="S954">
        <v>3</v>
      </c>
    </row>
    <row r="955" spans="1:19">
      <c r="A955">
        <v>953</v>
      </c>
      <c r="B955" s="444">
        <v>43443.933333333334</v>
      </c>
      <c r="C955" t="s">
        <v>98</v>
      </c>
      <c r="D955">
        <v>0.01</v>
      </c>
      <c r="F955">
        <v>1.0478099999999999</v>
      </c>
      <c r="I955" s="444">
        <v>43444.651388888888</v>
      </c>
      <c r="J955">
        <v>1.0457700000000001</v>
      </c>
      <c r="N955">
        <v>1.35</v>
      </c>
      <c r="Q955">
        <v>299</v>
      </c>
      <c r="R955" t="s">
        <v>98</v>
      </c>
      <c r="S955">
        <v>3</v>
      </c>
    </row>
    <row r="956" spans="1:19">
      <c r="A956">
        <v>954</v>
      </c>
      <c r="B956" s="444">
        <v>43443.959027777775</v>
      </c>
      <c r="C956" t="s">
        <v>98</v>
      </c>
      <c r="D956">
        <v>0.01</v>
      </c>
      <c r="F956">
        <v>1.0489200000000001</v>
      </c>
      <c r="I956" s="444">
        <v>43444.651388888888</v>
      </c>
      <c r="J956">
        <v>1.0457700000000001</v>
      </c>
      <c r="N956">
        <v>2.09</v>
      </c>
      <c r="Q956">
        <v>299</v>
      </c>
      <c r="R956" t="s">
        <v>98</v>
      </c>
      <c r="S956">
        <v>3</v>
      </c>
    </row>
    <row r="957" spans="1:19">
      <c r="A957">
        <v>956</v>
      </c>
      <c r="B957" s="444">
        <v>43444.686111111114</v>
      </c>
      <c r="C957" t="s">
        <v>98</v>
      </c>
      <c r="D957">
        <v>0.01</v>
      </c>
      <c r="F957">
        <v>1.0451600000000001</v>
      </c>
      <c r="I957" s="444">
        <v>43452.131944444445</v>
      </c>
      <c r="J957">
        <v>1.0489299999999999</v>
      </c>
      <c r="N957">
        <v>-2.75</v>
      </c>
      <c r="Q957">
        <v>300</v>
      </c>
      <c r="R957" t="s">
        <v>98</v>
      </c>
      <c r="S957">
        <v>8</v>
      </c>
    </row>
    <row r="958" spans="1:19">
      <c r="A958">
        <v>957</v>
      </c>
      <c r="B958" s="444">
        <v>43444.913194444445</v>
      </c>
      <c r="C958" t="s">
        <v>98</v>
      </c>
      <c r="D958">
        <v>0.01</v>
      </c>
      <c r="F958">
        <v>1.0463100000000001</v>
      </c>
      <c r="I958" s="444">
        <v>43452.131944444445</v>
      </c>
      <c r="J958">
        <v>1.0489299999999999</v>
      </c>
      <c r="N958">
        <v>-1.97</v>
      </c>
      <c r="Q958">
        <v>300</v>
      </c>
      <c r="R958" t="s">
        <v>98</v>
      </c>
      <c r="S958">
        <v>8</v>
      </c>
    </row>
    <row r="959" spans="1:19">
      <c r="A959">
        <v>958</v>
      </c>
      <c r="B959" s="444">
        <v>43445.147222222222</v>
      </c>
      <c r="C959" t="s">
        <v>98</v>
      </c>
      <c r="D959">
        <v>0.01</v>
      </c>
      <c r="F959">
        <v>1.04745</v>
      </c>
      <c r="I959" s="444">
        <v>43452.131944444445</v>
      </c>
      <c r="J959">
        <v>1.0489299999999999</v>
      </c>
      <c r="N959">
        <v>-1.18</v>
      </c>
      <c r="Q959">
        <v>300</v>
      </c>
      <c r="R959" t="s">
        <v>98</v>
      </c>
      <c r="S959">
        <v>8</v>
      </c>
    </row>
    <row r="960" spans="1:19">
      <c r="A960">
        <v>959</v>
      </c>
      <c r="B960" s="444">
        <v>43445.319444444445</v>
      </c>
      <c r="C960" t="s">
        <v>98</v>
      </c>
      <c r="D960">
        <v>0.01</v>
      </c>
      <c r="F960">
        <v>1.0485500000000001</v>
      </c>
      <c r="I960" s="444">
        <v>43452.131944444445</v>
      </c>
      <c r="J960">
        <v>1.0489299999999999</v>
      </c>
      <c r="N960">
        <v>-0.43</v>
      </c>
      <c r="Q960">
        <v>300</v>
      </c>
      <c r="R960" t="s">
        <v>98</v>
      </c>
      <c r="S960">
        <v>8</v>
      </c>
    </row>
    <row r="961" spans="1:19">
      <c r="A961">
        <v>960</v>
      </c>
      <c r="B961" s="444">
        <v>43446.298611111109</v>
      </c>
      <c r="C961" t="s">
        <v>98</v>
      </c>
      <c r="D961">
        <v>0.02</v>
      </c>
      <c r="F961">
        <v>1.04966</v>
      </c>
      <c r="I961" s="444">
        <v>43452.131944444445</v>
      </c>
      <c r="J961">
        <v>1.0489299999999999</v>
      </c>
      <c r="N961">
        <v>0.68</v>
      </c>
      <c r="Q961">
        <v>300</v>
      </c>
      <c r="R961" t="s">
        <v>98</v>
      </c>
      <c r="S961">
        <v>8</v>
      </c>
    </row>
    <row r="962" spans="1:19">
      <c r="A962">
        <v>961</v>
      </c>
      <c r="B962" s="444">
        <v>43446.324305555558</v>
      </c>
      <c r="C962" t="s">
        <v>98</v>
      </c>
      <c r="D962">
        <v>0.03</v>
      </c>
      <c r="F962">
        <v>1.0509500000000001</v>
      </c>
      <c r="I962" s="444">
        <v>43452.131944444445</v>
      </c>
      <c r="J962">
        <v>1.0489299999999999</v>
      </c>
      <c r="N962">
        <v>3.63</v>
      </c>
      <c r="Q962">
        <v>300</v>
      </c>
      <c r="R962" t="s">
        <v>98</v>
      </c>
      <c r="S962">
        <v>8</v>
      </c>
    </row>
    <row r="963" spans="1:19">
      <c r="A963">
        <v>962</v>
      </c>
      <c r="B963" s="444">
        <v>43446.408333333333</v>
      </c>
      <c r="C963" t="s">
        <v>98</v>
      </c>
      <c r="D963">
        <v>0.05</v>
      </c>
      <c r="F963">
        <v>1.05206</v>
      </c>
      <c r="I963" s="444">
        <v>43452.131944444445</v>
      </c>
      <c r="J963">
        <v>1.0489299999999999</v>
      </c>
      <c r="N963">
        <v>9.77</v>
      </c>
      <c r="Q963">
        <v>300</v>
      </c>
      <c r="R963" t="s">
        <v>98</v>
      </c>
      <c r="S963">
        <v>8</v>
      </c>
    </row>
    <row r="964" spans="1:19">
      <c r="A964">
        <v>967</v>
      </c>
      <c r="B964" s="444">
        <v>43448.061111111114</v>
      </c>
      <c r="C964" t="s">
        <v>98</v>
      </c>
      <c r="D964">
        <v>0.09</v>
      </c>
      <c r="F964">
        <v>1.05667</v>
      </c>
      <c r="I964" s="444">
        <v>43452.131944444445</v>
      </c>
      <c r="J964">
        <v>1.0489299999999999</v>
      </c>
      <c r="N964">
        <v>46.48</v>
      </c>
      <c r="Q964">
        <v>300</v>
      </c>
      <c r="R964" t="s">
        <v>98</v>
      </c>
      <c r="S964">
        <v>8</v>
      </c>
    </row>
    <row r="965" spans="1:19">
      <c r="A965">
        <v>963</v>
      </c>
      <c r="B965" s="444">
        <v>43446.47152777778</v>
      </c>
      <c r="C965" t="s">
        <v>97</v>
      </c>
      <c r="D965">
        <v>0.01</v>
      </c>
      <c r="F965">
        <v>1.05216</v>
      </c>
      <c r="I965" s="444">
        <v>43446.555555555555</v>
      </c>
      <c r="J965">
        <v>1.0541400000000001</v>
      </c>
      <c r="N965">
        <v>1.34</v>
      </c>
      <c r="Q965">
        <v>301</v>
      </c>
      <c r="R965" t="s">
        <v>97</v>
      </c>
      <c r="S965">
        <v>1</v>
      </c>
    </row>
    <row r="966" spans="1:19">
      <c r="A966">
        <v>964</v>
      </c>
      <c r="B966" s="444">
        <v>43446.588194444441</v>
      </c>
      <c r="C966" t="s">
        <v>97</v>
      </c>
      <c r="D966">
        <v>0.01</v>
      </c>
      <c r="F966">
        <v>1.05443</v>
      </c>
      <c r="I966" s="444">
        <v>43448.052083333336</v>
      </c>
      <c r="J966">
        <v>1.05545</v>
      </c>
      <c r="N966">
        <v>0.56999999999999995</v>
      </c>
      <c r="Q966">
        <v>302</v>
      </c>
      <c r="R966" t="s">
        <v>97</v>
      </c>
      <c r="S966">
        <v>3</v>
      </c>
    </row>
    <row r="967" spans="1:19">
      <c r="A967">
        <v>965</v>
      </c>
      <c r="B967" s="444">
        <v>43446.604861111111</v>
      </c>
      <c r="C967" t="s">
        <v>97</v>
      </c>
      <c r="D967">
        <v>0.01</v>
      </c>
      <c r="F967">
        <v>1.0533300000000001</v>
      </c>
      <c r="I967" s="444">
        <v>43448.052083333336</v>
      </c>
      <c r="J967">
        <v>1.05545</v>
      </c>
      <c r="N967">
        <v>1.31</v>
      </c>
      <c r="Q967">
        <v>302</v>
      </c>
      <c r="R967" t="s">
        <v>97</v>
      </c>
      <c r="S967">
        <v>3</v>
      </c>
    </row>
    <row r="968" spans="1:19">
      <c r="A968">
        <v>966</v>
      </c>
      <c r="B968" s="444">
        <v>43446.873611111114</v>
      </c>
      <c r="C968" t="s">
        <v>97</v>
      </c>
      <c r="D968">
        <v>0.01</v>
      </c>
      <c r="F968">
        <v>1.0522</v>
      </c>
      <c r="I968" s="444">
        <v>43448.052083333336</v>
      </c>
      <c r="J968">
        <v>1.05545</v>
      </c>
      <c r="N968">
        <v>2.0699999999999998</v>
      </c>
      <c r="Q968">
        <v>302</v>
      </c>
      <c r="R968" t="s">
        <v>97</v>
      </c>
      <c r="S968">
        <v>3</v>
      </c>
    </row>
    <row r="969" spans="1:19">
      <c r="A969">
        <v>968</v>
      </c>
      <c r="B969" s="444">
        <v>43448.087500000001</v>
      </c>
      <c r="C969" t="s">
        <v>97</v>
      </c>
      <c r="D969">
        <v>0.01</v>
      </c>
      <c r="F969">
        <v>1.0569299999999999</v>
      </c>
      <c r="I969" s="444">
        <v>43448.164583333331</v>
      </c>
      <c r="J969">
        <v>1.05836</v>
      </c>
      <c r="N969">
        <v>0.96</v>
      </c>
      <c r="Q969">
        <v>303</v>
      </c>
      <c r="R969" t="s">
        <v>97</v>
      </c>
      <c r="S969">
        <v>2</v>
      </c>
    </row>
    <row r="970" spans="1:19">
      <c r="A970">
        <v>969</v>
      </c>
      <c r="B970" s="444">
        <v>43448.088888888888</v>
      </c>
      <c r="C970" t="s">
        <v>97</v>
      </c>
      <c r="D970">
        <v>0.01</v>
      </c>
      <c r="F970">
        <v>1.05582</v>
      </c>
      <c r="I970" s="444">
        <v>43448.164583333331</v>
      </c>
      <c r="J970">
        <v>1.05836</v>
      </c>
      <c r="N970">
        <v>1.71</v>
      </c>
      <c r="Q970">
        <v>303</v>
      </c>
      <c r="R970" t="s">
        <v>97</v>
      </c>
      <c r="S970">
        <v>2</v>
      </c>
    </row>
    <row r="971" spans="1:19">
      <c r="A971">
        <v>970</v>
      </c>
      <c r="B971" s="444">
        <v>43448.28125</v>
      </c>
      <c r="C971" t="s">
        <v>97</v>
      </c>
      <c r="D971">
        <v>0.01</v>
      </c>
      <c r="F971">
        <v>1.05745</v>
      </c>
      <c r="I971" s="444">
        <v>43454.091666666667</v>
      </c>
      <c r="J971">
        <v>1.0535300000000001</v>
      </c>
      <c r="N971">
        <v>-2.82</v>
      </c>
      <c r="Q971">
        <v>304</v>
      </c>
      <c r="R971" t="s">
        <v>97</v>
      </c>
      <c r="S971">
        <v>8</v>
      </c>
    </row>
    <row r="972" spans="1:19">
      <c r="A972">
        <v>971</v>
      </c>
      <c r="B972" s="444">
        <v>43448.316666666666</v>
      </c>
      <c r="C972" t="s">
        <v>97</v>
      </c>
      <c r="D972">
        <v>0.01</v>
      </c>
      <c r="F972">
        <v>1.0563499999999999</v>
      </c>
      <c r="I972" s="444">
        <v>43454.091666666667</v>
      </c>
      <c r="J972">
        <v>1.0535300000000001</v>
      </c>
      <c r="N972">
        <v>-2.08</v>
      </c>
      <c r="Q972">
        <v>304</v>
      </c>
      <c r="R972" t="s">
        <v>97</v>
      </c>
      <c r="S972">
        <v>8</v>
      </c>
    </row>
    <row r="973" spans="1:19">
      <c r="A973">
        <v>972</v>
      </c>
      <c r="B973" s="444">
        <v>43448.349305555559</v>
      </c>
      <c r="C973" t="s">
        <v>97</v>
      </c>
      <c r="D973">
        <v>0.01</v>
      </c>
      <c r="F973">
        <v>1.05518</v>
      </c>
      <c r="I973" s="444">
        <v>43454.091666666667</v>
      </c>
      <c r="J973">
        <v>1.0535300000000001</v>
      </c>
      <c r="N973">
        <v>-1.29</v>
      </c>
      <c r="Q973">
        <v>304</v>
      </c>
      <c r="R973" t="s">
        <v>97</v>
      </c>
      <c r="S973">
        <v>8</v>
      </c>
    </row>
    <row r="974" spans="1:19">
      <c r="A974">
        <v>973</v>
      </c>
      <c r="B974" s="444">
        <v>43448.561805555553</v>
      </c>
      <c r="C974" t="s">
        <v>97</v>
      </c>
      <c r="D974">
        <v>0.01</v>
      </c>
      <c r="F974">
        <v>1.0540799999999999</v>
      </c>
      <c r="I974" s="444">
        <v>43454.091666666667</v>
      </c>
      <c r="J974">
        <v>1.0535300000000001</v>
      </c>
      <c r="N974">
        <v>-0.55000000000000004</v>
      </c>
      <c r="Q974">
        <v>304</v>
      </c>
      <c r="R974" t="s">
        <v>97</v>
      </c>
      <c r="S974">
        <v>8</v>
      </c>
    </row>
    <row r="975" spans="1:19">
      <c r="A975">
        <v>974</v>
      </c>
      <c r="B975" s="444">
        <v>43452</v>
      </c>
      <c r="C975" t="s">
        <v>97</v>
      </c>
      <c r="D975">
        <v>0.02</v>
      </c>
      <c r="F975">
        <v>1.0525800000000001</v>
      </c>
      <c r="I975" s="444">
        <v>43454.091666666667</v>
      </c>
      <c r="J975">
        <v>1.0535300000000001</v>
      </c>
      <c r="N975">
        <v>1.04</v>
      </c>
      <c r="Q975">
        <v>304</v>
      </c>
      <c r="R975" t="s">
        <v>97</v>
      </c>
      <c r="S975">
        <v>8</v>
      </c>
    </row>
    <row r="976" spans="1:19">
      <c r="A976">
        <v>975</v>
      </c>
      <c r="B976" s="444">
        <v>43452.064583333333</v>
      </c>
      <c r="C976" t="s">
        <v>97</v>
      </c>
      <c r="D976">
        <v>0.03</v>
      </c>
      <c r="F976">
        <v>1.0514699999999999</v>
      </c>
      <c r="I976" s="444">
        <v>43454.091666666667</v>
      </c>
      <c r="J976">
        <v>1.0535300000000001</v>
      </c>
      <c r="N976">
        <v>3.82</v>
      </c>
      <c r="Q976">
        <v>304</v>
      </c>
      <c r="R976" t="s">
        <v>97</v>
      </c>
      <c r="S976">
        <v>8</v>
      </c>
    </row>
    <row r="977" spans="1:19">
      <c r="A977">
        <v>976</v>
      </c>
      <c r="B977" s="444">
        <v>43452.086111111108</v>
      </c>
      <c r="C977" t="s">
        <v>97</v>
      </c>
      <c r="D977">
        <v>0.05</v>
      </c>
      <c r="F977">
        <v>1.05037</v>
      </c>
      <c r="I977" s="444">
        <v>43454.091666666667</v>
      </c>
      <c r="J977">
        <v>1.0535300000000001</v>
      </c>
      <c r="N977">
        <v>10.06</v>
      </c>
      <c r="Q977">
        <v>304</v>
      </c>
      <c r="R977" t="s">
        <v>97</v>
      </c>
      <c r="S977">
        <v>8</v>
      </c>
    </row>
    <row r="978" spans="1:19">
      <c r="A978">
        <v>978</v>
      </c>
      <c r="B978" s="444">
        <v>43452.376388888886</v>
      </c>
      <c r="C978" t="s">
        <v>97</v>
      </c>
      <c r="D978">
        <v>0.09</v>
      </c>
      <c r="F978">
        <v>1.04576</v>
      </c>
      <c r="I978" s="444">
        <v>43454.091666666667</v>
      </c>
      <c r="J978">
        <v>1.0535300000000001</v>
      </c>
      <c r="N978">
        <v>46.05</v>
      </c>
      <c r="Q978">
        <v>304</v>
      </c>
      <c r="R978" t="s">
        <v>97</v>
      </c>
      <c r="S978">
        <v>8</v>
      </c>
    </row>
    <row r="979" spans="1:19">
      <c r="A979">
        <v>977</v>
      </c>
      <c r="B979" s="444">
        <v>43452.226388888892</v>
      </c>
      <c r="C979" t="s">
        <v>98</v>
      </c>
      <c r="D979">
        <v>0.01</v>
      </c>
      <c r="F979">
        <v>1.0490900000000001</v>
      </c>
      <c r="I979" s="444">
        <v>43452.345138888886</v>
      </c>
      <c r="J979">
        <v>1.04711</v>
      </c>
      <c r="N979">
        <v>1.33</v>
      </c>
      <c r="Q979">
        <v>305</v>
      </c>
      <c r="R979" t="s">
        <v>98</v>
      </c>
      <c r="S979">
        <v>1</v>
      </c>
    </row>
    <row r="980" spans="1:19">
      <c r="A980">
        <v>979</v>
      </c>
      <c r="B980" s="444">
        <v>43452.383333333331</v>
      </c>
      <c r="C980" t="s">
        <v>98</v>
      </c>
      <c r="D980">
        <v>0.01</v>
      </c>
      <c r="F980">
        <v>1.0464199999999999</v>
      </c>
      <c r="I980" s="444">
        <v>43453.794444444444</v>
      </c>
      <c r="J980">
        <v>1.04549</v>
      </c>
      <c r="N980">
        <v>0.6</v>
      </c>
      <c r="Q980">
        <v>306</v>
      </c>
      <c r="R980" t="s">
        <v>98</v>
      </c>
      <c r="S980">
        <v>3</v>
      </c>
    </row>
    <row r="981" spans="1:19">
      <c r="A981">
        <v>980</v>
      </c>
      <c r="B981" s="444">
        <v>43452.42291666667</v>
      </c>
      <c r="C981" t="s">
        <v>98</v>
      </c>
      <c r="D981">
        <v>0.01</v>
      </c>
      <c r="F981">
        <v>1.04752</v>
      </c>
      <c r="I981" s="444">
        <v>43453.794444444444</v>
      </c>
      <c r="J981">
        <v>1.04549</v>
      </c>
      <c r="N981">
        <v>1.34</v>
      </c>
      <c r="Q981">
        <v>306</v>
      </c>
      <c r="R981" t="s">
        <v>98</v>
      </c>
      <c r="S981">
        <v>3</v>
      </c>
    </row>
    <row r="982" spans="1:19">
      <c r="A982">
        <v>981</v>
      </c>
      <c r="B982" s="444">
        <v>43452.614583333336</v>
      </c>
      <c r="C982" t="s">
        <v>98</v>
      </c>
      <c r="D982">
        <v>0.01</v>
      </c>
      <c r="F982">
        <v>1.04864</v>
      </c>
      <c r="I982" s="444">
        <v>43453.794444444444</v>
      </c>
      <c r="J982">
        <v>1.04549</v>
      </c>
      <c r="N982">
        <v>2.1</v>
      </c>
      <c r="Q982">
        <v>306</v>
      </c>
      <c r="R982" t="s">
        <v>98</v>
      </c>
      <c r="S982">
        <v>3</v>
      </c>
    </row>
    <row r="983" spans="1:19">
      <c r="A983">
        <v>982</v>
      </c>
      <c r="B983" s="444">
        <v>43453.797222222223</v>
      </c>
      <c r="C983" t="s">
        <v>98</v>
      </c>
      <c r="D983">
        <v>0.01</v>
      </c>
      <c r="F983">
        <v>1.04606</v>
      </c>
      <c r="I983" s="444">
        <v>43454.770138888889</v>
      </c>
      <c r="J983">
        <v>1.0489900000000001</v>
      </c>
      <c r="N983">
        <v>-2.0499999999999998</v>
      </c>
      <c r="Q983">
        <v>307</v>
      </c>
      <c r="R983" t="s">
        <v>98</v>
      </c>
      <c r="S983">
        <v>7</v>
      </c>
    </row>
    <row r="984" spans="1:19">
      <c r="A984">
        <v>983</v>
      </c>
      <c r="B984" s="444">
        <v>43453.90625</v>
      </c>
      <c r="C984" t="s">
        <v>98</v>
      </c>
      <c r="D984">
        <v>0.01</v>
      </c>
      <c r="F984">
        <v>1.0473600000000001</v>
      </c>
      <c r="I984" s="444">
        <v>43454.770138888889</v>
      </c>
      <c r="J984">
        <v>1.0489900000000001</v>
      </c>
      <c r="N984">
        <v>-1.18</v>
      </c>
      <c r="Q984">
        <v>307</v>
      </c>
      <c r="R984" t="s">
        <v>98</v>
      </c>
      <c r="S984">
        <v>7</v>
      </c>
    </row>
    <row r="985" spans="1:19">
      <c r="A985">
        <v>984</v>
      </c>
      <c r="B985" s="444">
        <v>43453.906944444447</v>
      </c>
      <c r="C985" t="s">
        <v>98</v>
      </c>
      <c r="D985">
        <v>0.01</v>
      </c>
      <c r="F985">
        <v>1.0499000000000001</v>
      </c>
      <c r="I985" s="444">
        <v>43454.770138888889</v>
      </c>
      <c r="J985">
        <v>1.0489900000000001</v>
      </c>
      <c r="N985">
        <v>0.54</v>
      </c>
      <c r="Q985">
        <v>307</v>
      </c>
      <c r="R985" t="s">
        <v>98</v>
      </c>
      <c r="S985">
        <v>7</v>
      </c>
    </row>
    <row r="986" spans="1:19">
      <c r="A986">
        <v>985</v>
      </c>
      <c r="B986" s="444">
        <v>43453.92083333333</v>
      </c>
      <c r="C986" t="s">
        <v>98</v>
      </c>
      <c r="D986">
        <v>0.01</v>
      </c>
      <c r="F986">
        <v>1.0510200000000001</v>
      </c>
      <c r="I986" s="444">
        <v>43454.770138888889</v>
      </c>
      <c r="J986">
        <v>1.0489900000000001</v>
      </c>
      <c r="N986">
        <v>1.29</v>
      </c>
      <c r="Q986">
        <v>307</v>
      </c>
      <c r="R986" t="s">
        <v>98</v>
      </c>
      <c r="S986">
        <v>7</v>
      </c>
    </row>
    <row r="987" spans="1:19">
      <c r="A987">
        <v>986</v>
      </c>
      <c r="B987" s="444">
        <v>43454.060416666667</v>
      </c>
      <c r="C987" t="s">
        <v>98</v>
      </c>
      <c r="D987">
        <v>0.02</v>
      </c>
      <c r="F987">
        <v>1.05213</v>
      </c>
      <c r="I987" s="444">
        <v>43454.770138888889</v>
      </c>
      <c r="J987">
        <v>1.0489900000000001</v>
      </c>
      <c r="N987">
        <v>4.24</v>
      </c>
      <c r="Q987">
        <v>307</v>
      </c>
      <c r="R987" t="s">
        <v>98</v>
      </c>
      <c r="S987">
        <v>7</v>
      </c>
    </row>
    <row r="988" spans="1:19">
      <c r="A988">
        <v>987</v>
      </c>
      <c r="B988" s="444">
        <v>43454.09097222222</v>
      </c>
      <c r="C988" t="s">
        <v>98</v>
      </c>
      <c r="D988">
        <v>0.03</v>
      </c>
      <c r="F988">
        <v>1.0533600000000001</v>
      </c>
      <c r="I988" s="444">
        <v>43454.770138888889</v>
      </c>
      <c r="J988">
        <v>1.0489900000000001</v>
      </c>
      <c r="N988">
        <v>8.83</v>
      </c>
      <c r="Q988">
        <v>307</v>
      </c>
      <c r="R988" t="s">
        <v>98</v>
      </c>
      <c r="S988">
        <v>7</v>
      </c>
    </row>
    <row r="989" spans="1:19">
      <c r="A989">
        <v>989</v>
      </c>
      <c r="B989" s="444">
        <v>43454.184027777781</v>
      </c>
      <c r="C989" t="s">
        <v>98</v>
      </c>
      <c r="D989">
        <v>0.05</v>
      </c>
      <c r="F989">
        <v>1.0544800000000001</v>
      </c>
      <c r="I989" s="444">
        <v>43454.770138888889</v>
      </c>
      <c r="J989">
        <v>1.0489900000000001</v>
      </c>
      <c r="N989">
        <v>18.5</v>
      </c>
      <c r="Q989">
        <v>307</v>
      </c>
      <c r="R989" t="s">
        <v>98</v>
      </c>
      <c r="S989">
        <v>7</v>
      </c>
    </row>
    <row r="990" spans="1:19">
      <c r="A990">
        <v>988</v>
      </c>
      <c r="B990" s="444">
        <v>43454.097916666666</v>
      </c>
      <c r="C990" t="s">
        <v>97</v>
      </c>
      <c r="D990">
        <v>0.01</v>
      </c>
      <c r="F990">
        <v>1.05322</v>
      </c>
      <c r="I990" s="444">
        <v>43454.317361111112</v>
      </c>
      <c r="J990">
        <v>1.05525</v>
      </c>
      <c r="N990">
        <v>1.36</v>
      </c>
      <c r="Q990">
        <v>308</v>
      </c>
      <c r="R990" t="s">
        <v>97</v>
      </c>
      <c r="S990">
        <v>1</v>
      </c>
    </row>
    <row r="991" spans="1:19">
      <c r="A991">
        <v>990</v>
      </c>
      <c r="B991" s="444">
        <v>43454.342361111114</v>
      </c>
      <c r="C991" t="s">
        <v>97</v>
      </c>
      <c r="D991">
        <v>0.01</v>
      </c>
      <c r="F991">
        <v>1.0539099999999999</v>
      </c>
      <c r="I991" s="444">
        <v>43455.561805555553</v>
      </c>
      <c r="J991">
        <v>1.0532600000000001</v>
      </c>
      <c r="N991">
        <v>-0.47</v>
      </c>
      <c r="Q991">
        <v>309</v>
      </c>
      <c r="R991" t="s">
        <v>97</v>
      </c>
      <c r="S991">
        <v>6</v>
      </c>
    </row>
    <row r="992" spans="1:19">
      <c r="A992">
        <v>991</v>
      </c>
      <c r="B992" s="444">
        <v>43454.412499999999</v>
      </c>
      <c r="C992" t="s">
        <v>97</v>
      </c>
      <c r="D992">
        <v>0.01</v>
      </c>
      <c r="F992">
        <v>1.0527899999999999</v>
      </c>
      <c r="I992" s="444">
        <v>43455.561805555553</v>
      </c>
      <c r="J992">
        <v>1.0532600000000001</v>
      </c>
      <c r="N992">
        <v>0.28000000000000003</v>
      </c>
      <c r="Q992">
        <v>309</v>
      </c>
      <c r="R992" t="s">
        <v>97</v>
      </c>
      <c r="S992">
        <v>6</v>
      </c>
    </row>
    <row r="993" spans="1:19">
      <c r="A993">
        <v>992</v>
      </c>
      <c r="B993" s="444">
        <v>43454.552083333336</v>
      </c>
      <c r="C993" t="s">
        <v>97</v>
      </c>
      <c r="D993">
        <v>0.01</v>
      </c>
      <c r="F993">
        <v>1.0516799999999999</v>
      </c>
      <c r="I993" s="444">
        <v>43455.561805555553</v>
      </c>
      <c r="J993">
        <v>1.0532600000000001</v>
      </c>
      <c r="N993">
        <v>1.03</v>
      </c>
      <c r="Q993">
        <v>309</v>
      </c>
      <c r="R993" t="s">
        <v>97</v>
      </c>
      <c r="S993">
        <v>6</v>
      </c>
    </row>
    <row r="994" spans="1:19">
      <c r="A994">
        <v>993</v>
      </c>
      <c r="B994" s="444">
        <v>43454.645138888889</v>
      </c>
      <c r="C994" t="s">
        <v>97</v>
      </c>
      <c r="D994">
        <v>0.01</v>
      </c>
      <c r="F994">
        <v>1.0505800000000001</v>
      </c>
      <c r="I994" s="444">
        <v>43455.561805555553</v>
      </c>
      <c r="J994">
        <v>1.0532600000000001</v>
      </c>
      <c r="N994">
        <v>1.77</v>
      </c>
      <c r="Q994">
        <v>309</v>
      </c>
      <c r="R994" t="s">
        <v>97</v>
      </c>
      <c r="S994">
        <v>6</v>
      </c>
    </row>
    <row r="995" spans="1:19">
      <c r="A995">
        <v>994</v>
      </c>
      <c r="B995" s="444">
        <v>43454.692361111112</v>
      </c>
      <c r="C995" t="s">
        <v>97</v>
      </c>
      <c r="D995">
        <v>0.02</v>
      </c>
      <c r="F995">
        <v>1.0494699999999999</v>
      </c>
      <c r="I995" s="444">
        <v>43455.561805555553</v>
      </c>
      <c r="J995">
        <v>1.0532600000000001</v>
      </c>
      <c r="N995">
        <v>5.05</v>
      </c>
      <c r="Q995">
        <v>309</v>
      </c>
      <c r="R995" t="s">
        <v>97</v>
      </c>
      <c r="S995">
        <v>6</v>
      </c>
    </row>
    <row r="996" spans="1:19">
      <c r="A996">
        <v>997</v>
      </c>
      <c r="B996" s="444">
        <v>43455.070833333331</v>
      </c>
      <c r="C996" t="s">
        <v>97</v>
      </c>
      <c r="D996">
        <v>0.03</v>
      </c>
      <c r="F996">
        <v>1.04837</v>
      </c>
      <c r="I996" s="444">
        <v>43455.561805555553</v>
      </c>
      <c r="J996">
        <v>1.0532600000000001</v>
      </c>
      <c r="N996">
        <v>9.8800000000000008</v>
      </c>
      <c r="Q996">
        <v>309</v>
      </c>
      <c r="R996" t="s">
        <v>97</v>
      </c>
      <c r="S996">
        <v>6</v>
      </c>
    </row>
    <row r="997" spans="1:19">
      <c r="A997">
        <v>995</v>
      </c>
      <c r="B997" s="444">
        <v>43454.818055555559</v>
      </c>
      <c r="C997" t="s">
        <v>98</v>
      </c>
      <c r="D997">
        <v>0.01</v>
      </c>
      <c r="F997">
        <v>1.04956</v>
      </c>
      <c r="I997" s="444">
        <v>43455.074305555558</v>
      </c>
      <c r="J997">
        <v>1.0481199999999999</v>
      </c>
      <c r="N997">
        <v>0.94</v>
      </c>
      <c r="Q997">
        <v>310</v>
      </c>
      <c r="R997" t="s">
        <v>98</v>
      </c>
      <c r="S997">
        <v>2</v>
      </c>
    </row>
    <row r="998" spans="1:19">
      <c r="A998">
        <v>996</v>
      </c>
      <c r="B998" s="444">
        <v>43454.984722222223</v>
      </c>
      <c r="C998" t="s">
        <v>98</v>
      </c>
      <c r="D998">
        <v>0.01</v>
      </c>
      <c r="F998">
        <v>1.05067</v>
      </c>
      <c r="I998" s="444">
        <v>43455.074305555558</v>
      </c>
      <c r="J998">
        <v>1.0481199999999999</v>
      </c>
      <c r="N998">
        <v>1.68</v>
      </c>
      <c r="Q998">
        <v>310</v>
      </c>
      <c r="R998" t="s">
        <v>98</v>
      </c>
      <c r="S998">
        <v>2</v>
      </c>
    </row>
    <row r="999" spans="1:19">
      <c r="A999">
        <v>998</v>
      </c>
      <c r="B999" s="444">
        <v>43455.245138888888</v>
      </c>
      <c r="C999" t="s">
        <v>98</v>
      </c>
      <c r="D999">
        <v>0.01</v>
      </c>
      <c r="F999">
        <v>1.0501400000000001</v>
      </c>
      <c r="I999" s="444">
        <v>43455.859722222223</v>
      </c>
      <c r="J999">
        <v>1.0495099999999999</v>
      </c>
      <c r="N999">
        <v>0.43</v>
      </c>
      <c r="Q999">
        <v>311</v>
      </c>
      <c r="R999" t="s">
        <v>98</v>
      </c>
      <c r="S999">
        <v>4</v>
      </c>
    </row>
    <row r="1000" spans="1:19">
      <c r="A1000">
        <v>999</v>
      </c>
      <c r="B1000" s="444">
        <v>43455.313888888886</v>
      </c>
      <c r="C1000" t="s">
        <v>98</v>
      </c>
      <c r="D1000">
        <v>0.01</v>
      </c>
      <c r="F1000">
        <v>1.05125</v>
      </c>
      <c r="I1000" s="444">
        <v>43455.859722222223</v>
      </c>
      <c r="J1000">
        <v>1.0495099999999999</v>
      </c>
      <c r="N1000">
        <v>1.17</v>
      </c>
      <c r="Q1000">
        <v>311</v>
      </c>
      <c r="R1000" t="s">
        <v>98</v>
      </c>
      <c r="S1000">
        <v>4</v>
      </c>
    </row>
    <row r="1001" spans="1:19">
      <c r="A1001">
        <v>1000</v>
      </c>
      <c r="B1001" s="444">
        <v>43455.331250000003</v>
      </c>
      <c r="C1001" t="s">
        <v>98</v>
      </c>
      <c r="D1001">
        <v>0.01</v>
      </c>
      <c r="F1001">
        <v>1.05236</v>
      </c>
      <c r="I1001" s="444">
        <v>43455.859722222223</v>
      </c>
      <c r="J1001">
        <v>1.0495099999999999</v>
      </c>
      <c r="N1001">
        <v>1.92</v>
      </c>
      <c r="Q1001">
        <v>311</v>
      </c>
      <c r="R1001" t="s">
        <v>98</v>
      </c>
      <c r="S1001">
        <v>4</v>
      </c>
    </row>
    <row r="1002" spans="1:19">
      <c r="A1002">
        <v>1001</v>
      </c>
      <c r="B1002" s="444">
        <v>43455.563888888886</v>
      </c>
      <c r="C1002" t="s">
        <v>98</v>
      </c>
      <c r="D1002">
        <v>0.01</v>
      </c>
      <c r="F1002">
        <v>1.0534699999999999</v>
      </c>
      <c r="I1002" s="444">
        <v>43455.859722222223</v>
      </c>
      <c r="J1002">
        <v>1.0495099999999999</v>
      </c>
      <c r="N1002">
        <v>2.67</v>
      </c>
      <c r="Q1002">
        <v>311</v>
      </c>
      <c r="R1002" t="s">
        <v>98</v>
      </c>
      <c r="S1002">
        <v>4</v>
      </c>
    </row>
    <row r="1003" spans="1:19">
      <c r="A1003">
        <v>1002</v>
      </c>
      <c r="B1003" s="444">
        <v>43455.574999999997</v>
      </c>
      <c r="C1003" t="s">
        <v>97</v>
      </c>
      <c r="D1003">
        <v>0.01</v>
      </c>
      <c r="F1003">
        <v>1.0529999999999999</v>
      </c>
      <c r="I1003" s="444">
        <v>43460.874305555553</v>
      </c>
      <c r="J1003">
        <v>1.05098</v>
      </c>
      <c r="N1003">
        <v>-1.45</v>
      </c>
      <c r="Q1003">
        <v>312</v>
      </c>
      <c r="R1003" t="s">
        <v>97</v>
      </c>
      <c r="S1003">
        <v>7</v>
      </c>
    </row>
    <row r="1004" spans="1:19">
      <c r="A1004">
        <v>1003</v>
      </c>
      <c r="B1004" s="444">
        <v>43455.600694444445</v>
      </c>
      <c r="C1004" t="s">
        <v>97</v>
      </c>
      <c r="D1004">
        <v>0.01</v>
      </c>
      <c r="F1004">
        <v>1.0519000000000001</v>
      </c>
      <c r="I1004" s="444">
        <v>43460.874305555553</v>
      </c>
      <c r="J1004">
        <v>1.05098</v>
      </c>
      <c r="N1004">
        <v>-0.71</v>
      </c>
      <c r="Q1004">
        <v>312</v>
      </c>
      <c r="R1004" t="s">
        <v>97</v>
      </c>
      <c r="S1004">
        <v>7</v>
      </c>
    </row>
    <row r="1005" spans="1:19">
      <c r="A1005">
        <v>1004</v>
      </c>
      <c r="B1005" s="444">
        <v>43455.727083333331</v>
      </c>
      <c r="C1005" t="s">
        <v>97</v>
      </c>
      <c r="D1005">
        <v>0.01</v>
      </c>
      <c r="F1005">
        <v>1.05077</v>
      </c>
      <c r="I1005" s="444">
        <v>43460.874305555553</v>
      </c>
      <c r="J1005">
        <v>1.05098</v>
      </c>
      <c r="N1005">
        <v>0.05</v>
      </c>
      <c r="Q1005">
        <v>312</v>
      </c>
      <c r="R1005" t="s">
        <v>97</v>
      </c>
      <c r="S1005">
        <v>7</v>
      </c>
    </row>
    <row r="1006" spans="1:19">
      <c r="A1006">
        <v>1005</v>
      </c>
      <c r="B1006" s="444">
        <v>43455.801388888889</v>
      </c>
      <c r="C1006" t="s">
        <v>97</v>
      </c>
      <c r="D1006">
        <v>0.01</v>
      </c>
      <c r="F1006">
        <v>1.0496700000000001</v>
      </c>
      <c r="I1006" s="444">
        <v>43460.874305555553</v>
      </c>
      <c r="J1006">
        <v>1.05098</v>
      </c>
      <c r="N1006">
        <v>0.79</v>
      </c>
      <c r="Q1006">
        <v>312</v>
      </c>
      <c r="R1006" t="s">
        <v>97</v>
      </c>
      <c r="S1006">
        <v>7</v>
      </c>
    </row>
    <row r="1007" spans="1:19">
      <c r="A1007">
        <v>1006</v>
      </c>
      <c r="B1007" s="444">
        <v>43455.911805555559</v>
      </c>
      <c r="C1007" t="s">
        <v>97</v>
      </c>
      <c r="D1007">
        <v>0.02</v>
      </c>
      <c r="F1007">
        <v>1.04853</v>
      </c>
      <c r="I1007" s="444">
        <v>43460.874305555553</v>
      </c>
      <c r="J1007">
        <v>1.05098</v>
      </c>
      <c r="N1007">
        <v>3.12</v>
      </c>
      <c r="Q1007">
        <v>312</v>
      </c>
      <c r="R1007" t="s">
        <v>97</v>
      </c>
      <c r="S1007">
        <v>7</v>
      </c>
    </row>
    <row r="1008" spans="1:19">
      <c r="A1008">
        <v>1007</v>
      </c>
      <c r="B1008" s="444">
        <v>43457.916666666664</v>
      </c>
      <c r="C1008" t="s">
        <v>97</v>
      </c>
      <c r="D1008">
        <v>0.03</v>
      </c>
      <c r="F1008">
        <v>1.04634</v>
      </c>
      <c r="I1008" s="444">
        <v>43460.874305555553</v>
      </c>
      <c r="J1008">
        <v>1.05098</v>
      </c>
      <c r="N1008">
        <v>9.1</v>
      </c>
      <c r="Q1008">
        <v>312</v>
      </c>
      <c r="R1008" t="s">
        <v>97</v>
      </c>
      <c r="S1008">
        <v>7</v>
      </c>
    </row>
    <row r="1009" spans="1:19">
      <c r="A1009">
        <v>1013</v>
      </c>
      <c r="B1009" s="444">
        <v>43458.927777777775</v>
      </c>
      <c r="C1009" t="s">
        <v>97</v>
      </c>
      <c r="D1009">
        <v>0.05</v>
      </c>
      <c r="F1009">
        <v>1.04518</v>
      </c>
      <c r="I1009" s="444">
        <v>43460.874305555553</v>
      </c>
      <c r="J1009">
        <v>1.05098</v>
      </c>
      <c r="N1009">
        <v>19.239999999999998</v>
      </c>
      <c r="Q1009">
        <v>312</v>
      </c>
      <c r="R1009" t="s">
        <v>97</v>
      </c>
      <c r="S1009">
        <v>7</v>
      </c>
    </row>
    <row r="1010" spans="1:19">
      <c r="A1010">
        <v>1008</v>
      </c>
      <c r="B1010" s="444">
        <v>43457.918749999997</v>
      </c>
      <c r="C1010" t="s">
        <v>98</v>
      </c>
      <c r="D1010">
        <v>0.01</v>
      </c>
      <c r="F1010">
        <v>1.04664</v>
      </c>
      <c r="I1010" s="444">
        <v>43458.908333333333</v>
      </c>
      <c r="J1010">
        <v>1.0459799999999999</v>
      </c>
      <c r="N1010">
        <v>0.42</v>
      </c>
      <c r="Q1010">
        <v>313</v>
      </c>
      <c r="R1010" t="s">
        <v>98</v>
      </c>
      <c r="S1010">
        <v>4</v>
      </c>
    </row>
    <row r="1011" spans="1:19">
      <c r="A1011">
        <v>1009</v>
      </c>
      <c r="B1011" s="444">
        <v>43457.942361111112</v>
      </c>
      <c r="C1011" t="s">
        <v>98</v>
      </c>
      <c r="D1011">
        <v>0.01</v>
      </c>
      <c r="F1011">
        <v>1.0477700000000001</v>
      </c>
      <c r="I1011" s="444">
        <v>43458.908333333333</v>
      </c>
      <c r="J1011">
        <v>1.0459799999999999</v>
      </c>
      <c r="N1011">
        <v>1.18</v>
      </c>
      <c r="Q1011">
        <v>313</v>
      </c>
      <c r="R1011" t="s">
        <v>98</v>
      </c>
      <c r="S1011">
        <v>4</v>
      </c>
    </row>
    <row r="1012" spans="1:19">
      <c r="A1012">
        <v>1010</v>
      </c>
      <c r="B1012" s="444">
        <v>43457.968055555553</v>
      </c>
      <c r="C1012" t="s">
        <v>98</v>
      </c>
      <c r="D1012">
        <v>0.01</v>
      </c>
      <c r="F1012">
        <v>1.04888</v>
      </c>
      <c r="I1012" s="444">
        <v>43458.908333333333</v>
      </c>
      <c r="J1012">
        <v>1.0459799999999999</v>
      </c>
      <c r="N1012">
        <v>1.93</v>
      </c>
      <c r="Q1012">
        <v>313</v>
      </c>
      <c r="R1012" t="s">
        <v>98</v>
      </c>
      <c r="S1012">
        <v>4</v>
      </c>
    </row>
    <row r="1013" spans="1:19">
      <c r="A1013">
        <v>1011</v>
      </c>
      <c r="B1013" s="444">
        <v>43457.982638888891</v>
      </c>
      <c r="C1013" t="s">
        <v>98</v>
      </c>
      <c r="D1013">
        <v>0.01</v>
      </c>
      <c r="F1013">
        <v>1.04999</v>
      </c>
      <c r="I1013" s="444">
        <v>43458.908333333333</v>
      </c>
      <c r="J1013">
        <v>1.0459799999999999</v>
      </c>
      <c r="N1013">
        <v>2.68</v>
      </c>
      <c r="Q1013">
        <v>313</v>
      </c>
      <c r="R1013" t="s">
        <v>98</v>
      </c>
      <c r="S1013">
        <v>4</v>
      </c>
    </row>
    <row r="1014" spans="1:19">
      <c r="A1014">
        <v>1012</v>
      </c>
      <c r="B1014" s="444">
        <v>43458.92291666667</v>
      </c>
      <c r="C1014" t="s">
        <v>98</v>
      </c>
      <c r="D1014">
        <v>0.01</v>
      </c>
      <c r="F1014">
        <v>1.04613</v>
      </c>
      <c r="I1014" s="444">
        <v>43458.929166666669</v>
      </c>
      <c r="J1014">
        <v>1.0438499999999999</v>
      </c>
      <c r="N1014">
        <v>1.54</v>
      </c>
      <c r="Q1014">
        <v>314</v>
      </c>
      <c r="R1014" t="s">
        <v>98</v>
      </c>
      <c r="S1014">
        <v>1</v>
      </c>
    </row>
    <row r="1015" spans="1:19">
      <c r="A1015">
        <v>1014</v>
      </c>
      <c r="B1015" s="444">
        <v>43458.944444444445</v>
      </c>
      <c r="C1015" t="s">
        <v>98</v>
      </c>
      <c r="D1015">
        <v>0.01</v>
      </c>
      <c r="F1015">
        <v>1.0458799999999999</v>
      </c>
      <c r="I1015" s="444">
        <v>43459.272222222222</v>
      </c>
      <c r="J1015">
        <v>1.0451900000000001</v>
      </c>
      <c r="N1015">
        <v>0.44</v>
      </c>
      <c r="Q1015">
        <v>315</v>
      </c>
      <c r="R1015" t="s">
        <v>98</v>
      </c>
      <c r="S1015">
        <v>3</v>
      </c>
    </row>
    <row r="1016" spans="1:19">
      <c r="A1016">
        <v>1015</v>
      </c>
      <c r="B1016" s="444">
        <v>43459.070833333331</v>
      </c>
      <c r="C1016" t="s">
        <v>98</v>
      </c>
      <c r="D1016">
        <v>0.01</v>
      </c>
      <c r="F1016">
        <v>1.0472900000000001</v>
      </c>
      <c r="I1016" s="444">
        <v>43459.272222222222</v>
      </c>
      <c r="J1016">
        <v>1.0451900000000001</v>
      </c>
      <c r="N1016">
        <v>1.42</v>
      </c>
      <c r="Q1016">
        <v>315</v>
      </c>
      <c r="R1016" t="s">
        <v>98</v>
      </c>
      <c r="S1016">
        <v>3</v>
      </c>
    </row>
    <row r="1017" spans="1:19">
      <c r="A1017">
        <v>1016</v>
      </c>
      <c r="B1017" s="444">
        <v>43459.113194444442</v>
      </c>
      <c r="C1017" t="s">
        <v>98</v>
      </c>
      <c r="D1017">
        <v>0.01</v>
      </c>
      <c r="F1017">
        <v>1.04843</v>
      </c>
      <c r="I1017" s="444">
        <v>43459.272222222222</v>
      </c>
      <c r="J1017">
        <v>1.0451900000000001</v>
      </c>
      <c r="N1017">
        <v>2.19</v>
      </c>
      <c r="Q1017">
        <v>315</v>
      </c>
      <c r="R1017" t="s">
        <v>98</v>
      </c>
      <c r="S1017">
        <v>3</v>
      </c>
    </row>
    <row r="1018" spans="1:19">
      <c r="A1018">
        <v>1017</v>
      </c>
      <c r="B1018" s="444">
        <v>43459.3</v>
      </c>
      <c r="C1018" t="s">
        <v>98</v>
      </c>
      <c r="D1018">
        <v>0.01</v>
      </c>
      <c r="F1018">
        <v>1.0450200000000001</v>
      </c>
      <c r="I1018" s="444">
        <v>43459.32708333333</v>
      </c>
      <c r="J1018">
        <v>1.04251</v>
      </c>
      <c r="N1018">
        <v>1.69</v>
      </c>
      <c r="Q1018">
        <v>316</v>
      </c>
      <c r="R1018" t="s">
        <v>98</v>
      </c>
      <c r="S1018">
        <v>1</v>
      </c>
    </row>
    <row r="1019" spans="1:19">
      <c r="A1019">
        <v>1018</v>
      </c>
      <c r="B1019" s="444">
        <v>43459.329861111109</v>
      </c>
      <c r="C1019" t="s">
        <v>98</v>
      </c>
      <c r="D1019">
        <v>0.01</v>
      </c>
      <c r="F1019">
        <v>1.0438700000000001</v>
      </c>
      <c r="I1019" s="444">
        <v>43467.940972222219</v>
      </c>
      <c r="J1019">
        <v>1.04508</v>
      </c>
      <c r="N1019">
        <v>-1.03</v>
      </c>
      <c r="Q1019">
        <v>317</v>
      </c>
      <c r="R1019" t="s">
        <v>98</v>
      </c>
      <c r="S1019">
        <v>7</v>
      </c>
    </row>
    <row r="1020" spans="1:19">
      <c r="A1020">
        <v>1019</v>
      </c>
      <c r="B1020" s="444">
        <v>43459.922222222223</v>
      </c>
      <c r="C1020" t="s">
        <v>98</v>
      </c>
      <c r="D1020">
        <v>0.01</v>
      </c>
      <c r="F1020">
        <v>1.04498</v>
      </c>
      <c r="I1020" s="444">
        <v>43467.940972222219</v>
      </c>
      <c r="J1020">
        <v>1.04508</v>
      </c>
      <c r="N1020">
        <v>-0.28000000000000003</v>
      </c>
      <c r="Q1020">
        <v>317</v>
      </c>
      <c r="R1020" t="s">
        <v>98</v>
      </c>
      <c r="S1020">
        <v>7</v>
      </c>
    </row>
    <row r="1021" spans="1:19">
      <c r="A1021">
        <v>1020</v>
      </c>
      <c r="B1021" s="444">
        <v>43459.925694444442</v>
      </c>
      <c r="C1021" t="s">
        <v>98</v>
      </c>
      <c r="D1021">
        <v>0.01</v>
      </c>
      <c r="F1021">
        <v>1.04609</v>
      </c>
      <c r="I1021" s="444">
        <v>43467.940972222219</v>
      </c>
      <c r="J1021">
        <v>1.04508</v>
      </c>
      <c r="N1021">
        <v>0.47</v>
      </c>
      <c r="Q1021">
        <v>317</v>
      </c>
      <c r="R1021" t="s">
        <v>98</v>
      </c>
      <c r="S1021">
        <v>7</v>
      </c>
    </row>
    <row r="1022" spans="1:19">
      <c r="A1022">
        <v>1021</v>
      </c>
      <c r="B1022" s="444">
        <v>43459.959027777775</v>
      </c>
      <c r="C1022" t="s">
        <v>98</v>
      </c>
      <c r="D1022">
        <v>0.01</v>
      </c>
      <c r="F1022">
        <v>1.04722</v>
      </c>
      <c r="I1022" s="444">
        <v>43467.940972222219</v>
      </c>
      <c r="J1022">
        <v>1.04508</v>
      </c>
      <c r="N1022">
        <v>1.23</v>
      </c>
      <c r="Q1022">
        <v>317</v>
      </c>
      <c r="R1022" t="s">
        <v>98</v>
      </c>
      <c r="S1022">
        <v>7</v>
      </c>
    </row>
    <row r="1023" spans="1:19">
      <c r="A1023">
        <v>1022</v>
      </c>
      <c r="B1023" s="444">
        <v>43460.481249999997</v>
      </c>
      <c r="C1023" t="s">
        <v>98</v>
      </c>
      <c r="D1023">
        <v>0.02</v>
      </c>
      <c r="F1023">
        <v>1.04833</v>
      </c>
      <c r="I1023" s="444">
        <v>43467.940972222219</v>
      </c>
      <c r="J1023">
        <v>1.04508</v>
      </c>
      <c r="N1023">
        <v>4.0199999999999996</v>
      </c>
      <c r="Q1023">
        <v>317</v>
      </c>
      <c r="R1023" t="s">
        <v>98</v>
      </c>
      <c r="S1023">
        <v>7</v>
      </c>
    </row>
    <row r="1024" spans="1:19">
      <c r="A1024">
        <v>1023</v>
      </c>
      <c r="B1024" s="444">
        <v>43460.78125</v>
      </c>
      <c r="C1024" t="s">
        <v>98</v>
      </c>
      <c r="D1024">
        <v>0.03</v>
      </c>
      <c r="F1024">
        <v>1.0494300000000001</v>
      </c>
      <c r="I1024" s="444">
        <v>43467.940972222219</v>
      </c>
      <c r="J1024">
        <v>1.04508</v>
      </c>
      <c r="N1024">
        <v>8.26</v>
      </c>
      <c r="Q1024">
        <v>317</v>
      </c>
      <c r="R1024" t="s">
        <v>98</v>
      </c>
      <c r="S1024">
        <v>7</v>
      </c>
    </row>
    <row r="1025" spans="1:19">
      <c r="A1025">
        <v>1024</v>
      </c>
      <c r="B1025" s="444">
        <v>43460.79791666667</v>
      </c>
      <c r="C1025" t="s">
        <v>98</v>
      </c>
      <c r="D1025">
        <v>0.05</v>
      </c>
      <c r="F1025">
        <v>1.05054</v>
      </c>
      <c r="I1025" s="444">
        <v>43467.940972222219</v>
      </c>
      <c r="J1025">
        <v>1.04508</v>
      </c>
      <c r="N1025">
        <v>17.489999999999998</v>
      </c>
      <c r="Q1025">
        <v>317</v>
      </c>
      <c r="R1025" t="s">
        <v>98</v>
      </c>
      <c r="S1025">
        <v>7</v>
      </c>
    </row>
    <row r="1026" spans="1:19">
      <c r="A1026">
        <v>1025</v>
      </c>
      <c r="B1026" s="444">
        <v>43460.876388888886</v>
      </c>
      <c r="C1026" t="s">
        <v>97</v>
      </c>
      <c r="D1026">
        <v>0.01</v>
      </c>
      <c r="F1026">
        <v>1.05033</v>
      </c>
      <c r="I1026" s="444">
        <v>43462.168055555558</v>
      </c>
      <c r="J1026">
        <v>1.0509200000000001</v>
      </c>
      <c r="N1026">
        <v>0.28000000000000003</v>
      </c>
      <c r="Q1026">
        <v>318</v>
      </c>
      <c r="R1026" t="s">
        <v>97</v>
      </c>
      <c r="S1026">
        <v>4</v>
      </c>
    </row>
    <row r="1027" spans="1:19">
      <c r="A1027">
        <v>1026</v>
      </c>
      <c r="B1027" s="444">
        <v>43460.92083333333</v>
      </c>
      <c r="C1027" t="s">
        <v>97</v>
      </c>
      <c r="D1027">
        <v>0.01</v>
      </c>
      <c r="F1027">
        <v>1.0490699999999999</v>
      </c>
      <c r="I1027" s="444">
        <v>43462.168055555558</v>
      </c>
      <c r="J1027">
        <v>1.0509200000000001</v>
      </c>
      <c r="N1027">
        <v>1.1299999999999999</v>
      </c>
      <c r="Q1027">
        <v>318</v>
      </c>
      <c r="R1027" t="s">
        <v>97</v>
      </c>
      <c r="S1027">
        <v>4</v>
      </c>
    </row>
    <row r="1028" spans="1:19">
      <c r="A1028">
        <v>1027</v>
      </c>
      <c r="B1028" s="444">
        <v>43461.613888888889</v>
      </c>
      <c r="C1028" t="s">
        <v>97</v>
      </c>
      <c r="D1028">
        <v>0.01</v>
      </c>
      <c r="F1028">
        <v>1.0479700000000001</v>
      </c>
      <c r="I1028" s="444">
        <v>43462.168055555558</v>
      </c>
      <c r="J1028">
        <v>1.0509200000000001</v>
      </c>
      <c r="N1028">
        <v>1.96</v>
      </c>
      <c r="Q1028">
        <v>318</v>
      </c>
      <c r="R1028" t="s">
        <v>97</v>
      </c>
      <c r="S1028">
        <v>4</v>
      </c>
    </row>
    <row r="1029" spans="1:19">
      <c r="A1029">
        <v>1028</v>
      </c>
      <c r="B1029" s="444">
        <v>43461.624305555553</v>
      </c>
      <c r="C1029" t="s">
        <v>97</v>
      </c>
      <c r="D1029">
        <v>0.01</v>
      </c>
      <c r="F1029">
        <v>1.0468500000000001</v>
      </c>
      <c r="I1029" s="444">
        <v>43462.168055555558</v>
      </c>
      <c r="J1029">
        <v>1.0509200000000001</v>
      </c>
      <c r="N1029">
        <v>2.71</v>
      </c>
      <c r="Q1029">
        <v>318</v>
      </c>
      <c r="R1029" t="s">
        <v>97</v>
      </c>
      <c r="S1029">
        <v>4</v>
      </c>
    </row>
    <row r="1030" spans="1:19">
      <c r="A1030">
        <v>1029</v>
      </c>
      <c r="B1030" s="444">
        <v>43462.22152777778</v>
      </c>
      <c r="C1030" t="s">
        <v>97</v>
      </c>
      <c r="D1030">
        <v>0.01</v>
      </c>
      <c r="F1030">
        <v>1.0503400000000001</v>
      </c>
      <c r="I1030" s="444">
        <v>43462.436111111114</v>
      </c>
      <c r="J1030">
        <v>1.05233</v>
      </c>
      <c r="N1030">
        <v>1.34</v>
      </c>
      <c r="Q1030">
        <v>319</v>
      </c>
      <c r="R1030" t="s">
        <v>97</v>
      </c>
      <c r="S1030">
        <v>1</v>
      </c>
    </row>
    <row r="1031" spans="1:19">
      <c r="A1031">
        <v>1030</v>
      </c>
      <c r="B1031" s="444">
        <v>43462.470833333333</v>
      </c>
      <c r="C1031" t="s">
        <v>97</v>
      </c>
      <c r="D1031">
        <v>0.01</v>
      </c>
      <c r="F1031">
        <v>1.0516099999999999</v>
      </c>
      <c r="I1031" s="444">
        <v>43465.185416666667</v>
      </c>
      <c r="J1031">
        <v>1.0525</v>
      </c>
      <c r="N1031">
        <v>0.56999999999999995</v>
      </c>
      <c r="Q1031">
        <v>320</v>
      </c>
      <c r="R1031" t="s">
        <v>97</v>
      </c>
      <c r="S1031">
        <v>3</v>
      </c>
    </row>
    <row r="1032" spans="1:19">
      <c r="A1032">
        <v>1031</v>
      </c>
      <c r="B1032" s="444">
        <v>43462.65347222222</v>
      </c>
      <c r="C1032" t="s">
        <v>97</v>
      </c>
      <c r="D1032">
        <v>0.01</v>
      </c>
      <c r="F1032">
        <v>1.0505100000000001</v>
      </c>
      <c r="I1032" s="444">
        <v>43465.185416666667</v>
      </c>
      <c r="J1032">
        <v>1.0525</v>
      </c>
      <c r="N1032">
        <v>1.31</v>
      </c>
      <c r="Q1032">
        <v>320</v>
      </c>
      <c r="R1032" t="s">
        <v>97</v>
      </c>
      <c r="S1032">
        <v>3</v>
      </c>
    </row>
    <row r="1033" spans="1:19">
      <c r="A1033">
        <v>1032</v>
      </c>
      <c r="B1033" s="444">
        <v>43462.661805555559</v>
      </c>
      <c r="C1033" t="s">
        <v>97</v>
      </c>
      <c r="D1033">
        <v>0.01</v>
      </c>
      <c r="F1033">
        <v>1.04938</v>
      </c>
      <c r="I1033" s="444">
        <v>43465.185416666667</v>
      </c>
      <c r="J1033">
        <v>1.0525</v>
      </c>
      <c r="N1033">
        <v>2.0699999999999998</v>
      </c>
      <c r="Q1033">
        <v>320</v>
      </c>
      <c r="R1033" t="s">
        <v>97</v>
      </c>
      <c r="S1033">
        <v>3</v>
      </c>
    </row>
    <row r="1034" spans="1:19">
      <c r="A1034">
        <v>1033</v>
      </c>
      <c r="B1034" s="444">
        <v>43465.199305555558</v>
      </c>
      <c r="C1034" t="s">
        <v>97</v>
      </c>
      <c r="D1034">
        <v>0.01</v>
      </c>
      <c r="F1034">
        <v>1.0517300000000001</v>
      </c>
      <c r="I1034" s="444">
        <v>43467.948611111111</v>
      </c>
      <c r="J1034">
        <v>1.0319799999999999</v>
      </c>
      <c r="N1034">
        <v>-13.36</v>
      </c>
      <c r="Q1034">
        <v>321</v>
      </c>
      <c r="R1034" t="s">
        <v>97</v>
      </c>
      <c r="S1034">
        <v>9</v>
      </c>
    </row>
    <row r="1035" spans="1:19">
      <c r="A1035">
        <v>1034</v>
      </c>
      <c r="B1035" s="444">
        <v>43465.661111111112</v>
      </c>
      <c r="C1035" t="s">
        <v>97</v>
      </c>
      <c r="D1035">
        <v>0.01</v>
      </c>
      <c r="F1035">
        <v>1.0504599999999999</v>
      </c>
      <c r="I1035" s="444">
        <v>43467.948611111111</v>
      </c>
      <c r="J1035">
        <v>1.0319799999999999</v>
      </c>
      <c r="N1035">
        <v>-12.51</v>
      </c>
      <c r="Q1035">
        <v>321</v>
      </c>
      <c r="R1035" t="s">
        <v>97</v>
      </c>
      <c r="S1035">
        <v>9</v>
      </c>
    </row>
    <row r="1036" spans="1:19">
      <c r="A1036">
        <v>1035</v>
      </c>
      <c r="B1036" s="444">
        <v>43465.668749999997</v>
      </c>
      <c r="C1036" t="s">
        <v>97</v>
      </c>
      <c r="D1036">
        <v>0.01</v>
      </c>
      <c r="F1036">
        <v>1.0493600000000001</v>
      </c>
      <c r="I1036" s="444">
        <v>43467.948611111111</v>
      </c>
      <c r="J1036">
        <v>1.0319799999999999</v>
      </c>
      <c r="N1036">
        <v>-11.77</v>
      </c>
      <c r="Q1036">
        <v>321</v>
      </c>
      <c r="R1036" t="s">
        <v>97</v>
      </c>
      <c r="S1036">
        <v>9</v>
      </c>
    </row>
    <row r="1037" spans="1:19">
      <c r="A1037">
        <v>1036</v>
      </c>
      <c r="B1037" s="444">
        <v>43466.923611111109</v>
      </c>
      <c r="C1037" t="s">
        <v>97</v>
      </c>
      <c r="D1037">
        <v>0.01</v>
      </c>
      <c r="F1037">
        <v>1.0482499999999999</v>
      </c>
      <c r="I1037" s="444">
        <v>43467.948611111111</v>
      </c>
      <c r="J1037">
        <v>1.0319799999999999</v>
      </c>
      <c r="N1037">
        <v>-10.99</v>
      </c>
      <c r="Q1037">
        <v>321</v>
      </c>
      <c r="R1037" t="s">
        <v>97</v>
      </c>
      <c r="S1037">
        <v>9</v>
      </c>
    </row>
    <row r="1038" spans="1:19">
      <c r="A1038">
        <v>1037</v>
      </c>
      <c r="B1038" s="444">
        <v>43467.304861111108</v>
      </c>
      <c r="C1038" t="s">
        <v>97</v>
      </c>
      <c r="D1038">
        <v>0.02</v>
      </c>
      <c r="F1038">
        <v>1.04715</v>
      </c>
      <c r="I1038" s="444">
        <v>43467.948611111111</v>
      </c>
      <c r="J1038">
        <v>1.0319799999999999</v>
      </c>
      <c r="N1038">
        <v>-20.45</v>
      </c>
      <c r="Q1038">
        <v>321</v>
      </c>
      <c r="R1038" t="s">
        <v>97</v>
      </c>
      <c r="S1038">
        <v>9</v>
      </c>
    </row>
    <row r="1039" spans="1:19">
      <c r="A1039">
        <v>1038</v>
      </c>
      <c r="B1039" s="444">
        <v>43467.374305555553</v>
      </c>
      <c r="C1039" t="s">
        <v>97</v>
      </c>
      <c r="D1039">
        <v>0.03</v>
      </c>
      <c r="F1039">
        <v>1.0460100000000001</v>
      </c>
      <c r="I1039" s="444">
        <v>43467.948611111111</v>
      </c>
      <c r="J1039">
        <v>1.0319799999999999</v>
      </c>
      <c r="N1039">
        <v>-28.36</v>
      </c>
      <c r="Q1039">
        <v>321</v>
      </c>
      <c r="R1039" t="s">
        <v>97</v>
      </c>
      <c r="S1039">
        <v>9</v>
      </c>
    </row>
    <row r="1040" spans="1:19">
      <c r="A1040">
        <v>1039</v>
      </c>
      <c r="B1040" s="444">
        <v>43467.946527777778</v>
      </c>
      <c r="C1040" t="s">
        <v>97</v>
      </c>
      <c r="D1040">
        <v>0.05</v>
      </c>
      <c r="F1040">
        <v>1.0290299999999999</v>
      </c>
      <c r="I1040" s="444">
        <v>43467.948611111111</v>
      </c>
      <c r="J1040">
        <v>1.0319799999999999</v>
      </c>
      <c r="N1040">
        <v>9.93</v>
      </c>
      <c r="Q1040">
        <v>321</v>
      </c>
      <c r="R1040" t="s">
        <v>97</v>
      </c>
      <c r="S1040">
        <v>9</v>
      </c>
    </row>
    <row r="1041" spans="1:19">
      <c r="A1041">
        <v>1040</v>
      </c>
      <c r="B1041" s="444">
        <v>43467.943055555559</v>
      </c>
      <c r="C1041" t="s">
        <v>97</v>
      </c>
      <c r="D1041">
        <v>0.09</v>
      </c>
      <c r="F1041">
        <v>1.02443</v>
      </c>
      <c r="I1041" s="444">
        <v>43467.948611111111</v>
      </c>
      <c r="J1041">
        <v>1.0319799999999999</v>
      </c>
      <c r="N1041">
        <v>45.78</v>
      </c>
      <c r="Q1041">
        <v>321</v>
      </c>
      <c r="R1041" t="s">
        <v>97</v>
      </c>
      <c r="S1041">
        <v>9</v>
      </c>
    </row>
    <row r="1042" spans="1:19">
      <c r="A1042">
        <v>1041</v>
      </c>
      <c r="B1042" s="444">
        <v>43467.943055555559</v>
      </c>
      <c r="C1042" t="s">
        <v>97</v>
      </c>
      <c r="D1042">
        <v>0.16</v>
      </c>
      <c r="F1042">
        <v>1.01983</v>
      </c>
      <c r="I1042" s="444">
        <v>43467.948611111111</v>
      </c>
      <c r="J1042">
        <v>1.0319799999999999</v>
      </c>
      <c r="N1042">
        <v>130.97999999999999</v>
      </c>
      <c r="Q1042">
        <v>321</v>
      </c>
      <c r="R1042" t="s">
        <v>97</v>
      </c>
      <c r="S1042">
        <v>9</v>
      </c>
    </row>
    <row r="1043" spans="1:19">
      <c r="A1043">
        <v>1042</v>
      </c>
      <c r="B1043" s="444">
        <v>43467.976388888892</v>
      </c>
      <c r="C1043" t="s">
        <v>98</v>
      </c>
      <c r="D1043">
        <v>0.01</v>
      </c>
      <c r="F1043">
        <v>1.0416799999999999</v>
      </c>
      <c r="I1043" s="444">
        <v>43487.90625</v>
      </c>
      <c r="J1043">
        <v>1.05783</v>
      </c>
      <c r="N1043">
        <v>-11.39</v>
      </c>
      <c r="Q1043">
        <v>322</v>
      </c>
      <c r="R1043" t="s">
        <v>98</v>
      </c>
      <c r="S1043">
        <v>11</v>
      </c>
    </row>
    <row r="1044" spans="1:19">
      <c r="A1044">
        <v>1043</v>
      </c>
      <c r="B1044" s="444">
        <v>43467.978472222225</v>
      </c>
      <c r="C1044" t="s">
        <v>98</v>
      </c>
      <c r="D1044">
        <v>0.01</v>
      </c>
      <c r="F1044">
        <v>1.0427999999999999</v>
      </c>
      <c r="I1044" s="444">
        <v>43487.90625</v>
      </c>
      <c r="J1044">
        <v>1.05783</v>
      </c>
      <c r="N1044">
        <v>-10.64</v>
      </c>
      <c r="Q1044">
        <v>322</v>
      </c>
      <c r="R1044" t="s">
        <v>98</v>
      </c>
      <c r="S1044">
        <v>11</v>
      </c>
    </row>
    <row r="1045" spans="1:19">
      <c r="A1045">
        <v>1045</v>
      </c>
      <c r="B1045" s="444">
        <v>43467.98541666667</v>
      </c>
      <c r="C1045" t="s">
        <v>98</v>
      </c>
      <c r="D1045">
        <v>0.01</v>
      </c>
      <c r="F1045">
        <v>1.0439400000000001</v>
      </c>
      <c r="I1045" s="444">
        <v>43487.90625</v>
      </c>
      <c r="J1045">
        <v>1.05783</v>
      </c>
      <c r="N1045">
        <v>-9.8699999999999992</v>
      </c>
      <c r="Q1045">
        <v>322</v>
      </c>
      <c r="R1045" t="s">
        <v>98</v>
      </c>
      <c r="S1045">
        <v>11</v>
      </c>
    </row>
    <row r="1046" spans="1:19">
      <c r="A1046">
        <v>1048</v>
      </c>
      <c r="B1046" s="444">
        <v>43468.008333333331</v>
      </c>
      <c r="C1046" t="s">
        <v>98</v>
      </c>
      <c r="D1046">
        <v>0.01</v>
      </c>
      <c r="F1046">
        <v>1.04505</v>
      </c>
      <c r="I1046" s="444">
        <v>43487.90625</v>
      </c>
      <c r="J1046">
        <v>1.05783</v>
      </c>
      <c r="N1046">
        <v>-9.0500000000000007</v>
      </c>
      <c r="Q1046">
        <v>322</v>
      </c>
      <c r="R1046" t="s">
        <v>98</v>
      </c>
      <c r="S1046">
        <v>11</v>
      </c>
    </row>
    <row r="1047" spans="1:19">
      <c r="A1047">
        <v>1049</v>
      </c>
      <c r="B1047" s="444">
        <v>43468.011805555558</v>
      </c>
      <c r="C1047" t="s">
        <v>98</v>
      </c>
      <c r="D1047">
        <v>0.02</v>
      </c>
      <c r="F1047">
        <v>1.0461800000000001</v>
      </c>
      <c r="I1047" s="444">
        <v>43487.90625</v>
      </c>
      <c r="J1047">
        <v>1.05783</v>
      </c>
      <c r="N1047">
        <v>-16.57</v>
      </c>
      <c r="Q1047">
        <v>322</v>
      </c>
      <c r="R1047" t="s">
        <v>98</v>
      </c>
      <c r="S1047">
        <v>11</v>
      </c>
    </row>
    <row r="1048" spans="1:19">
      <c r="A1048">
        <v>1051</v>
      </c>
      <c r="B1048" s="444">
        <v>43468.044444444444</v>
      </c>
      <c r="C1048" t="s">
        <v>98</v>
      </c>
      <c r="D1048">
        <v>0.03</v>
      </c>
      <c r="F1048">
        <v>1.0472900000000001</v>
      </c>
      <c r="I1048" s="444">
        <v>43487.90625</v>
      </c>
      <c r="J1048">
        <v>1.05783</v>
      </c>
      <c r="N1048">
        <v>-22.62</v>
      </c>
      <c r="Q1048">
        <v>322</v>
      </c>
      <c r="R1048" t="s">
        <v>98</v>
      </c>
      <c r="S1048">
        <v>11</v>
      </c>
    </row>
    <row r="1049" spans="1:19">
      <c r="A1049">
        <v>1053</v>
      </c>
      <c r="B1049" s="444">
        <v>43468.326388888891</v>
      </c>
      <c r="C1049" t="s">
        <v>98</v>
      </c>
      <c r="D1049">
        <v>0.05</v>
      </c>
      <c r="F1049">
        <v>1.0484100000000001</v>
      </c>
      <c r="I1049" s="444">
        <v>43487.90625</v>
      </c>
      <c r="J1049">
        <v>1.05783</v>
      </c>
      <c r="N1049">
        <v>-33.92</v>
      </c>
      <c r="Q1049">
        <v>322</v>
      </c>
      <c r="R1049" t="s">
        <v>98</v>
      </c>
      <c r="S1049">
        <v>11</v>
      </c>
    </row>
    <row r="1050" spans="1:19">
      <c r="A1050">
        <v>1061</v>
      </c>
      <c r="B1050" s="444">
        <v>43469.554861111108</v>
      </c>
      <c r="C1050" t="s">
        <v>98</v>
      </c>
      <c r="D1050">
        <v>0.09</v>
      </c>
      <c r="F1050">
        <v>1.0530200000000001</v>
      </c>
      <c r="I1050" s="444">
        <v>43487.90625</v>
      </c>
      <c r="J1050">
        <v>1.05783</v>
      </c>
      <c r="N1050">
        <v>-32.86</v>
      </c>
      <c r="Q1050">
        <v>322</v>
      </c>
      <c r="R1050" t="s">
        <v>98</v>
      </c>
      <c r="S1050">
        <v>11</v>
      </c>
    </row>
    <row r="1051" spans="1:19">
      <c r="A1051">
        <v>1064</v>
      </c>
      <c r="B1051" s="444">
        <v>43471.958333333336</v>
      </c>
      <c r="C1051" t="s">
        <v>98</v>
      </c>
      <c r="D1051">
        <v>0.16</v>
      </c>
      <c r="F1051">
        <v>1.05768</v>
      </c>
      <c r="I1051" s="444">
        <v>43487.90625</v>
      </c>
      <c r="J1051">
        <v>1.05783</v>
      </c>
      <c r="N1051">
        <v>-8.18</v>
      </c>
      <c r="Q1051">
        <v>322</v>
      </c>
      <c r="R1051" t="s">
        <v>98</v>
      </c>
      <c r="S1051">
        <v>11</v>
      </c>
    </row>
    <row r="1052" spans="1:19">
      <c r="A1052">
        <v>1069</v>
      </c>
      <c r="B1052" s="444">
        <v>43473.607638888891</v>
      </c>
      <c r="C1052" t="s">
        <v>98</v>
      </c>
      <c r="D1052">
        <v>0.3</v>
      </c>
      <c r="F1052">
        <v>1.06229</v>
      </c>
      <c r="I1052" s="444">
        <v>43487.90625</v>
      </c>
      <c r="J1052">
        <v>1.05783</v>
      </c>
      <c r="N1052">
        <v>79.39</v>
      </c>
      <c r="Q1052">
        <v>322</v>
      </c>
      <c r="R1052" t="s">
        <v>98</v>
      </c>
      <c r="S1052">
        <v>11</v>
      </c>
    </row>
    <row r="1053" spans="1:19">
      <c r="A1053">
        <v>1093</v>
      </c>
      <c r="B1053" s="444">
        <v>43486.225694444445</v>
      </c>
      <c r="C1053" t="s">
        <v>98</v>
      </c>
      <c r="D1053">
        <v>0.56999999999999995</v>
      </c>
      <c r="F1053">
        <v>1.06691</v>
      </c>
      <c r="I1053" s="444">
        <v>43487.90625</v>
      </c>
      <c r="J1053">
        <v>1.05783</v>
      </c>
      <c r="N1053">
        <v>347.3</v>
      </c>
      <c r="Q1053">
        <v>322</v>
      </c>
      <c r="R1053" t="s">
        <v>98</v>
      </c>
      <c r="S1053">
        <v>11</v>
      </c>
    </row>
    <row r="1054" spans="1:19">
      <c r="A1054">
        <v>1044</v>
      </c>
      <c r="B1054" s="444">
        <v>43467.981944444444</v>
      </c>
      <c r="C1054" t="s">
        <v>97</v>
      </c>
      <c r="D1054">
        <v>0.01</v>
      </c>
      <c r="F1054">
        <v>1.0429600000000001</v>
      </c>
      <c r="I1054" s="444">
        <v>43468.000694444447</v>
      </c>
      <c r="J1054">
        <v>1.0444</v>
      </c>
      <c r="N1054">
        <v>0.88</v>
      </c>
      <c r="Q1054">
        <v>323</v>
      </c>
      <c r="R1054" t="s">
        <v>97</v>
      </c>
      <c r="S1054">
        <v>2</v>
      </c>
    </row>
    <row r="1055" spans="1:19">
      <c r="A1055">
        <v>1046</v>
      </c>
      <c r="B1055" s="444">
        <v>43467.989583333336</v>
      </c>
      <c r="C1055" t="s">
        <v>97</v>
      </c>
      <c r="D1055">
        <v>0.01</v>
      </c>
      <c r="F1055">
        <v>1.0418400000000001</v>
      </c>
      <c r="I1055" s="444">
        <v>43468.000694444447</v>
      </c>
      <c r="J1055">
        <v>1.0444</v>
      </c>
      <c r="N1055">
        <v>1.63</v>
      </c>
      <c r="Q1055">
        <v>323</v>
      </c>
      <c r="R1055" t="s">
        <v>97</v>
      </c>
      <c r="S1055">
        <v>2</v>
      </c>
    </row>
    <row r="1056" spans="1:19">
      <c r="A1056">
        <v>1047</v>
      </c>
      <c r="B1056" s="444">
        <v>43468.004861111112</v>
      </c>
      <c r="C1056" t="s">
        <v>97</v>
      </c>
      <c r="D1056">
        <v>0.01</v>
      </c>
      <c r="F1056">
        <v>1.04382</v>
      </c>
      <c r="I1056" s="444">
        <v>43468.011111111111</v>
      </c>
      <c r="J1056">
        <v>1.0458499999999999</v>
      </c>
      <c r="N1056">
        <v>1.37</v>
      </c>
      <c r="Q1056">
        <v>324</v>
      </c>
      <c r="R1056" t="s">
        <v>97</v>
      </c>
      <c r="S1056">
        <v>1</v>
      </c>
    </row>
    <row r="1057" spans="1:19">
      <c r="A1057">
        <v>1050</v>
      </c>
      <c r="B1057" s="444">
        <v>43468.018750000003</v>
      </c>
      <c r="C1057" t="s">
        <v>97</v>
      </c>
      <c r="D1057">
        <v>0.01</v>
      </c>
      <c r="F1057">
        <v>1.04548</v>
      </c>
      <c r="I1057" s="444">
        <v>43468.175000000003</v>
      </c>
      <c r="J1057">
        <v>1.04749</v>
      </c>
      <c r="N1057">
        <v>1.36</v>
      </c>
      <c r="Q1057">
        <v>325</v>
      </c>
      <c r="R1057" t="s">
        <v>97</v>
      </c>
      <c r="S1057">
        <v>1</v>
      </c>
    </row>
    <row r="1058" spans="1:19">
      <c r="A1058">
        <v>1052</v>
      </c>
      <c r="B1058" s="444">
        <v>43468.224305555559</v>
      </c>
      <c r="C1058" t="s">
        <v>97</v>
      </c>
      <c r="D1058">
        <v>0.01</v>
      </c>
      <c r="F1058">
        <v>1.0464500000000001</v>
      </c>
      <c r="I1058" s="444">
        <v>43468.326388888891</v>
      </c>
      <c r="J1058">
        <v>1.04847</v>
      </c>
      <c r="N1058">
        <v>1.36</v>
      </c>
      <c r="Q1058">
        <v>326</v>
      </c>
      <c r="R1058" t="s">
        <v>97</v>
      </c>
      <c r="S1058">
        <v>1</v>
      </c>
    </row>
    <row r="1059" spans="1:19">
      <c r="A1059">
        <v>1054</v>
      </c>
      <c r="B1059" s="444">
        <v>43468.35</v>
      </c>
      <c r="C1059" t="s">
        <v>97</v>
      </c>
      <c r="D1059">
        <v>0.01</v>
      </c>
      <c r="F1059">
        <v>1.0478000000000001</v>
      </c>
      <c r="I1059" s="444">
        <v>43468.551388888889</v>
      </c>
      <c r="J1059">
        <v>1.04982</v>
      </c>
      <c r="N1059">
        <v>1.36</v>
      </c>
      <c r="Q1059">
        <v>327</v>
      </c>
      <c r="R1059" t="s">
        <v>97</v>
      </c>
      <c r="S1059">
        <v>1</v>
      </c>
    </row>
    <row r="1060" spans="1:19">
      <c r="A1060">
        <v>1055</v>
      </c>
      <c r="B1060" s="444">
        <v>43468.615972222222</v>
      </c>
      <c r="C1060" t="s">
        <v>97</v>
      </c>
      <c r="D1060">
        <v>0.01</v>
      </c>
      <c r="F1060">
        <v>1.0489599999999999</v>
      </c>
      <c r="I1060" s="444">
        <v>43469.20416666667</v>
      </c>
      <c r="J1060">
        <v>1.0498799999999999</v>
      </c>
      <c r="N1060">
        <v>0.59</v>
      </c>
      <c r="Q1060">
        <v>328</v>
      </c>
      <c r="R1060" t="s">
        <v>97</v>
      </c>
      <c r="S1060">
        <v>3</v>
      </c>
    </row>
    <row r="1061" spans="1:19">
      <c r="A1061">
        <v>1056</v>
      </c>
      <c r="B1061" s="444">
        <v>43468.634027777778</v>
      </c>
      <c r="C1061" t="s">
        <v>97</v>
      </c>
      <c r="D1061">
        <v>0.01</v>
      </c>
      <c r="F1061">
        <v>1.0478400000000001</v>
      </c>
      <c r="I1061" s="444">
        <v>43469.20416666667</v>
      </c>
      <c r="J1061">
        <v>1.0498799999999999</v>
      </c>
      <c r="N1061">
        <v>1.35</v>
      </c>
      <c r="Q1061">
        <v>328</v>
      </c>
      <c r="R1061" t="s">
        <v>97</v>
      </c>
      <c r="S1061">
        <v>3</v>
      </c>
    </row>
    <row r="1062" spans="1:19">
      <c r="A1062">
        <v>1057</v>
      </c>
      <c r="B1062" s="444">
        <v>43468.658333333333</v>
      </c>
      <c r="C1062" t="s">
        <v>97</v>
      </c>
      <c r="D1062">
        <v>0.01</v>
      </c>
      <c r="F1062">
        <v>1.04671</v>
      </c>
      <c r="I1062" s="444">
        <v>43469.20416666667</v>
      </c>
      <c r="J1062">
        <v>1.0498799999999999</v>
      </c>
      <c r="N1062">
        <v>2.11</v>
      </c>
      <c r="Q1062">
        <v>328</v>
      </c>
      <c r="R1062" t="s">
        <v>97</v>
      </c>
      <c r="S1062">
        <v>3</v>
      </c>
    </row>
    <row r="1063" spans="1:19">
      <c r="A1063">
        <v>1058</v>
      </c>
      <c r="B1063" s="444">
        <v>43469.216666666667</v>
      </c>
      <c r="C1063" t="s">
        <v>97</v>
      </c>
      <c r="D1063">
        <v>0.01</v>
      </c>
      <c r="F1063">
        <v>1.0494699999999999</v>
      </c>
      <c r="I1063" s="444">
        <v>43469.390277777777</v>
      </c>
      <c r="J1063">
        <v>1.05148</v>
      </c>
      <c r="N1063">
        <v>1.36</v>
      </c>
      <c r="Q1063">
        <v>329</v>
      </c>
      <c r="R1063" t="s">
        <v>97</v>
      </c>
      <c r="S1063">
        <v>1</v>
      </c>
    </row>
    <row r="1064" spans="1:19">
      <c r="A1064">
        <v>1059</v>
      </c>
      <c r="B1064" s="444">
        <v>43469.393750000003</v>
      </c>
      <c r="C1064" t="s">
        <v>97</v>
      </c>
      <c r="D1064">
        <v>0.01</v>
      </c>
      <c r="F1064">
        <v>1.05067</v>
      </c>
      <c r="I1064" s="444">
        <v>43469.445138888892</v>
      </c>
      <c r="J1064">
        <v>1.0526599999999999</v>
      </c>
      <c r="N1064">
        <v>1.34</v>
      </c>
      <c r="Q1064">
        <v>330</v>
      </c>
      <c r="R1064" t="s">
        <v>97</v>
      </c>
      <c r="S1064">
        <v>1</v>
      </c>
    </row>
    <row r="1065" spans="1:19">
      <c r="A1065">
        <v>1060</v>
      </c>
      <c r="B1065" s="444">
        <v>43469.453472222223</v>
      </c>
      <c r="C1065" t="s">
        <v>97</v>
      </c>
      <c r="D1065">
        <v>0.01</v>
      </c>
      <c r="F1065">
        <v>1.0521</v>
      </c>
      <c r="I1065" s="444">
        <v>43469.600694444445</v>
      </c>
      <c r="J1065">
        <v>1.0540799999999999</v>
      </c>
      <c r="N1065">
        <v>1.34</v>
      </c>
      <c r="Q1065">
        <v>331</v>
      </c>
      <c r="R1065" t="s">
        <v>97</v>
      </c>
      <c r="S1065">
        <v>1</v>
      </c>
    </row>
    <row r="1066" spans="1:19">
      <c r="A1066">
        <v>1062</v>
      </c>
      <c r="B1066" s="444">
        <v>43469.622916666667</v>
      </c>
      <c r="C1066" t="s">
        <v>97</v>
      </c>
      <c r="D1066">
        <v>0.01</v>
      </c>
      <c r="F1066">
        <v>1.0541199999999999</v>
      </c>
      <c r="I1066" s="444">
        <v>43469.864583333336</v>
      </c>
      <c r="J1066">
        <v>1.0560799999999999</v>
      </c>
      <c r="N1066">
        <v>1.32</v>
      </c>
      <c r="Q1066">
        <v>332</v>
      </c>
      <c r="R1066" t="s">
        <v>97</v>
      </c>
      <c r="S1066">
        <v>1</v>
      </c>
    </row>
    <row r="1067" spans="1:19">
      <c r="A1067">
        <v>1063</v>
      </c>
      <c r="B1067" s="444">
        <v>43471.929166666669</v>
      </c>
      <c r="C1067" t="s">
        <v>97</v>
      </c>
      <c r="D1067">
        <v>0.01</v>
      </c>
      <c r="F1067">
        <v>1.0560499999999999</v>
      </c>
      <c r="I1067" s="444">
        <v>43472.747916666667</v>
      </c>
      <c r="J1067">
        <v>1.05749</v>
      </c>
      <c r="N1067">
        <v>0.94</v>
      </c>
      <c r="Q1067">
        <v>333</v>
      </c>
      <c r="R1067" t="s">
        <v>97</v>
      </c>
      <c r="S1067">
        <v>2</v>
      </c>
    </row>
    <row r="1068" spans="1:19">
      <c r="A1068">
        <v>1065</v>
      </c>
      <c r="B1068" s="444">
        <v>43472.412499999999</v>
      </c>
      <c r="C1068" t="s">
        <v>97</v>
      </c>
      <c r="D1068">
        <v>0.01</v>
      </c>
      <c r="F1068">
        <v>1.0548900000000001</v>
      </c>
      <c r="I1068" s="444">
        <v>43472.747916666667</v>
      </c>
      <c r="J1068">
        <v>1.05749</v>
      </c>
      <c r="N1068">
        <v>1.75</v>
      </c>
      <c r="Q1068">
        <v>333</v>
      </c>
      <c r="R1068" t="s">
        <v>97</v>
      </c>
      <c r="S1068">
        <v>2</v>
      </c>
    </row>
    <row r="1069" spans="1:19">
      <c r="A1069">
        <v>1066</v>
      </c>
      <c r="B1069" s="444">
        <v>43472.918055555558</v>
      </c>
      <c r="C1069" t="s">
        <v>97</v>
      </c>
      <c r="D1069">
        <v>0.01</v>
      </c>
      <c r="F1069">
        <v>1.0577000000000001</v>
      </c>
      <c r="I1069" s="444">
        <v>43473.501388888886</v>
      </c>
      <c r="J1069">
        <v>1.05921</v>
      </c>
      <c r="N1069">
        <v>0.98</v>
      </c>
      <c r="Q1069">
        <v>334</v>
      </c>
      <c r="R1069" t="s">
        <v>97</v>
      </c>
      <c r="S1069">
        <v>2</v>
      </c>
    </row>
    <row r="1070" spans="1:19">
      <c r="A1070">
        <v>1067</v>
      </c>
      <c r="B1070" s="444">
        <v>43473.288194444445</v>
      </c>
      <c r="C1070" t="s">
        <v>97</v>
      </c>
      <c r="D1070">
        <v>0.01</v>
      </c>
      <c r="F1070">
        <v>1.0565899999999999</v>
      </c>
      <c r="I1070" s="444">
        <v>43473.501388888886</v>
      </c>
      <c r="J1070">
        <v>1.05921</v>
      </c>
      <c r="N1070">
        <v>1.76</v>
      </c>
      <c r="Q1070">
        <v>334</v>
      </c>
      <c r="R1070" t="s">
        <v>97</v>
      </c>
      <c r="S1070">
        <v>2</v>
      </c>
    </row>
    <row r="1071" spans="1:19">
      <c r="A1071">
        <v>1068</v>
      </c>
      <c r="B1071" s="444">
        <v>43473.517361111109</v>
      </c>
      <c r="C1071" t="s">
        <v>97</v>
      </c>
      <c r="D1071">
        <v>0.01</v>
      </c>
      <c r="F1071">
        <v>1.0597099999999999</v>
      </c>
      <c r="I1071" s="444">
        <v>43473.552777777775</v>
      </c>
      <c r="J1071">
        <v>1.0617700000000001</v>
      </c>
      <c r="N1071">
        <v>1.39</v>
      </c>
      <c r="Q1071">
        <v>335</v>
      </c>
      <c r="R1071" t="s">
        <v>97</v>
      </c>
      <c r="S1071">
        <v>1</v>
      </c>
    </row>
    <row r="1072" spans="1:19">
      <c r="A1072">
        <v>1070</v>
      </c>
      <c r="B1072" s="444">
        <v>43473.637499999997</v>
      </c>
      <c r="C1072" t="s">
        <v>97</v>
      </c>
      <c r="D1072">
        <v>0.01</v>
      </c>
      <c r="F1072">
        <v>1.06203</v>
      </c>
      <c r="I1072" s="444">
        <v>43473.996527777781</v>
      </c>
      <c r="J1072">
        <v>1.06348</v>
      </c>
      <c r="N1072">
        <v>0.98</v>
      </c>
      <c r="Q1072">
        <v>336</v>
      </c>
      <c r="R1072" t="s">
        <v>97</v>
      </c>
      <c r="S1072">
        <v>2</v>
      </c>
    </row>
    <row r="1073" spans="1:19">
      <c r="A1073">
        <v>1071</v>
      </c>
      <c r="B1073" s="444">
        <v>43473.647222222222</v>
      </c>
      <c r="C1073" t="s">
        <v>97</v>
      </c>
      <c r="D1073">
        <v>0.01</v>
      </c>
      <c r="F1073">
        <v>1.0609200000000001</v>
      </c>
      <c r="I1073" s="444">
        <v>43473.996527777781</v>
      </c>
      <c r="J1073">
        <v>1.06348</v>
      </c>
      <c r="N1073">
        <v>1.73</v>
      </c>
      <c r="Q1073">
        <v>336</v>
      </c>
      <c r="R1073" t="s">
        <v>97</v>
      </c>
      <c r="S1073">
        <v>2</v>
      </c>
    </row>
    <row r="1074" spans="1:19">
      <c r="A1074">
        <v>1072</v>
      </c>
      <c r="B1074" s="444">
        <v>43474.013888888891</v>
      </c>
      <c r="C1074" t="s">
        <v>97</v>
      </c>
      <c r="D1074">
        <v>0.01</v>
      </c>
      <c r="F1074">
        <v>1.06206</v>
      </c>
      <c r="I1074" s="444">
        <v>43476.020833333336</v>
      </c>
      <c r="J1074">
        <v>1.0605199999999999</v>
      </c>
      <c r="N1074">
        <v>-1.1499999999999999</v>
      </c>
      <c r="Q1074">
        <v>337</v>
      </c>
      <c r="R1074" t="s">
        <v>97</v>
      </c>
      <c r="S1074">
        <v>7</v>
      </c>
    </row>
    <row r="1075" spans="1:19">
      <c r="A1075">
        <v>1073</v>
      </c>
      <c r="B1075" s="444">
        <v>43474.021527777775</v>
      </c>
      <c r="C1075" t="s">
        <v>97</v>
      </c>
      <c r="D1075">
        <v>0.01</v>
      </c>
      <c r="F1075">
        <v>1.06074</v>
      </c>
      <c r="I1075" s="444">
        <v>43476.020833333336</v>
      </c>
      <c r="J1075">
        <v>1.0605199999999999</v>
      </c>
      <c r="N1075">
        <v>-0.26</v>
      </c>
      <c r="Q1075">
        <v>337</v>
      </c>
      <c r="R1075" t="s">
        <v>97</v>
      </c>
      <c r="S1075">
        <v>7</v>
      </c>
    </row>
    <row r="1076" spans="1:19">
      <c r="A1076">
        <v>1074</v>
      </c>
      <c r="B1076" s="444">
        <v>43474.038888888892</v>
      </c>
      <c r="C1076" t="s">
        <v>97</v>
      </c>
      <c r="D1076">
        <v>0.01</v>
      </c>
      <c r="F1076">
        <v>1.0596399999999999</v>
      </c>
      <c r="I1076" s="444">
        <v>43476.020833333336</v>
      </c>
      <c r="J1076">
        <v>1.0605199999999999</v>
      </c>
      <c r="N1076">
        <v>0.48</v>
      </c>
      <c r="Q1076">
        <v>337</v>
      </c>
      <c r="R1076" t="s">
        <v>97</v>
      </c>
      <c r="S1076">
        <v>7</v>
      </c>
    </row>
    <row r="1077" spans="1:19">
      <c r="A1077">
        <v>1075</v>
      </c>
      <c r="B1077" s="444">
        <v>43474.269444444442</v>
      </c>
      <c r="C1077" t="s">
        <v>97</v>
      </c>
      <c r="D1077">
        <v>0.01</v>
      </c>
      <c r="F1077">
        <v>1.05853</v>
      </c>
      <c r="I1077" s="444">
        <v>43476.020833333336</v>
      </c>
      <c r="J1077">
        <v>1.0605199999999999</v>
      </c>
      <c r="N1077">
        <v>1.23</v>
      </c>
      <c r="Q1077">
        <v>337</v>
      </c>
      <c r="R1077" t="s">
        <v>97</v>
      </c>
      <c r="S1077">
        <v>7</v>
      </c>
    </row>
    <row r="1078" spans="1:19">
      <c r="A1078">
        <v>1076</v>
      </c>
      <c r="B1078" s="444">
        <v>43474.467361111114</v>
      </c>
      <c r="C1078" t="s">
        <v>97</v>
      </c>
      <c r="D1078">
        <v>0.02</v>
      </c>
      <c r="F1078">
        <v>1.0574300000000001</v>
      </c>
      <c r="I1078" s="444">
        <v>43476.020833333336</v>
      </c>
      <c r="J1078">
        <v>1.0605199999999999</v>
      </c>
      <c r="N1078">
        <v>3.92</v>
      </c>
      <c r="Q1078">
        <v>337</v>
      </c>
      <c r="R1078" t="s">
        <v>97</v>
      </c>
      <c r="S1078">
        <v>7</v>
      </c>
    </row>
    <row r="1079" spans="1:19">
      <c r="A1079">
        <v>1077</v>
      </c>
      <c r="B1079" s="444">
        <v>43474.597222222219</v>
      </c>
      <c r="C1079" t="s">
        <v>97</v>
      </c>
      <c r="D1079">
        <v>0.03</v>
      </c>
      <c r="F1079">
        <v>1.0563199999999999</v>
      </c>
      <c r="I1079" s="444">
        <v>43476.020833333336</v>
      </c>
      <c r="J1079">
        <v>1.0605199999999999</v>
      </c>
      <c r="N1079">
        <v>8.14</v>
      </c>
      <c r="Q1079">
        <v>337</v>
      </c>
      <c r="R1079" t="s">
        <v>97</v>
      </c>
      <c r="S1079">
        <v>7</v>
      </c>
    </row>
    <row r="1080" spans="1:19">
      <c r="A1080">
        <v>1078</v>
      </c>
      <c r="B1080" s="444">
        <v>43474.657638888886</v>
      </c>
      <c r="C1080" t="s">
        <v>97</v>
      </c>
      <c r="D1080">
        <v>0.05</v>
      </c>
      <c r="F1080">
        <v>1.05518</v>
      </c>
      <c r="I1080" s="444">
        <v>43476.020833333336</v>
      </c>
      <c r="J1080">
        <v>1.0605199999999999</v>
      </c>
      <c r="N1080">
        <v>17.399999999999999</v>
      </c>
      <c r="Q1080">
        <v>337</v>
      </c>
      <c r="R1080" t="s">
        <v>97</v>
      </c>
      <c r="S1080">
        <v>7</v>
      </c>
    </row>
    <row r="1081" spans="1:19">
      <c r="A1081">
        <v>1079</v>
      </c>
      <c r="B1081" s="444">
        <v>43476.023611111108</v>
      </c>
      <c r="C1081" t="s">
        <v>97</v>
      </c>
      <c r="D1081">
        <v>0.01</v>
      </c>
      <c r="F1081">
        <v>1.0599099999999999</v>
      </c>
      <c r="I1081" s="444">
        <v>43481.420138888891</v>
      </c>
      <c r="J1081">
        <v>1.0593600000000001</v>
      </c>
      <c r="N1081">
        <v>-0.46</v>
      </c>
      <c r="Q1081">
        <v>338</v>
      </c>
      <c r="R1081" t="s">
        <v>97</v>
      </c>
      <c r="S1081">
        <v>6</v>
      </c>
    </row>
    <row r="1082" spans="1:19">
      <c r="A1082">
        <v>1080</v>
      </c>
      <c r="B1082" s="444">
        <v>43476.056944444441</v>
      </c>
      <c r="C1082" t="s">
        <v>97</v>
      </c>
      <c r="D1082">
        <v>0.01</v>
      </c>
      <c r="F1082">
        <v>1.05881</v>
      </c>
      <c r="I1082" s="444">
        <v>43481.420138888891</v>
      </c>
      <c r="J1082">
        <v>1.0593600000000001</v>
      </c>
      <c r="N1082">
        <v>0.28000000000000003</v>
      </c>
      <c r="Q1082">
        <v>338</v>
      </c>
      <c r="R1082" t="s">
        <v>97</v>
      </c>
      <c r="S1082">
        <v>6</v>
      </c>
    </row>
    <row r="1083" spans="1:19">
      <c r="A1083">
        <v>1081</v>
      </c>
      <c r="B1083" s="444">
        <v>43476.174305555556</v>
      </c>
      <c r="C1083" t="s">
        <v>97</v>
      </c>
      <c r="D1083">
        <v>0.01</v>
      </c>
      <c r="F1083">
        <v>1.0577000000000001</v>
      </c>
      <c r="I1083" s="444">
        <v>43481.420138888891</v>
      </c>
      <c r="J1083">
        <v>1.0593600000000001</v>
      </c>
      <c r="N1083">
        <v>1.02</v>
      </c>
      <c r="Q1083">
        <v>338</v>
      </c>
      <c r="R1083" t="s">
        <v>97</v>
      </c>
      <c r="S1083">
        <v>6</v>
      </c>
    </row>
    <row r="1084" spans="1:19">
      <c r="A1084">
        <v>1082</v>
      </c>
      <c r="B1084" s="444">
        <v>43476.29791666667</v>
      </c>
      <c r="C1084" t="s">
        <v>97</v>
      </c>
      <c r="D1084">
        <v>0.01</v>
      </c>
      <c r="F1084">
        <v>1.0565899999999999</v>
      </c>
      <c r="I1084" s="444">
        <v>43481.420138888891</v>
      </c>
      <c r="J1084">
        <v>1.0593600000000001</v>
      </c>
      <c r="N1084">
        <v>1.77</v>
      </c>
      <c r="Q1084">
        <v>338</v>
      </c>
      <c r="R1084" t="s">
        <v>97</v>
      </c>
      <c r="S1084">
        <v>6</v>
      </c>
    </row>
    <row r="1085" spans="1:19">
      <c r="A1085">
        <v>1083</v>
      </c>
      <c r="B1085" s="444">
        <v>43476.602083333331</v>
      </c>
      <c r="C1085" t="s">
        <v>97</v>
      </c>
      <c r="D1085">
        <v>0.02</v>
      </c>
      <c r="F1085">
        <v>1.0554600000000001</v>
      </c>
      <c r="I1085" s="444">
        <v>43481.420138888891</v>
      </c>
      <c r="J1085">
        <v>1.0593600000000001</v>
      </c>
      <c r="N1085">
        <v>5.08</v>
      </c>
      <c r="Q1085">
        <v>338</v>
      </c>
      <c r="R1085" t="s">
        <v>97</v>
      </c>
      <c r="S1085">
        <v>6</v>
      </c>
    </row>
    <row r="1086" spans="1:19">
      <c r="A1086">
        <v>1084</v>
      </c>
      <c r="B1086" s="444">
        <v>43476.758333333331</v>
      </c>
      <c r="C1086" t="s">
        <v>97</v>
      </c>
      <c r="D1086">
        <v>0.03</v>
      </c>
      <c r="F1086">
        <v>1.0543400000000001</v>
      </c>
      <c r="I1086" s="444">
        <v>43481.420138888891</v>
      </c>
      <c r="J1086">
        <v>1.0593600000000001</v>
      </c>
      <c r="N1086">
        <v>9.8800000000000008</v>
      </c>
      <c r="Q1086">
        <v>338</v>
      </c>
      <c r="R1086" t="s">
        <v>97</v>
      </c>
      <c r="S1086">
        <v>6</v>
      </c>
    </row>
    <row r="1087" spans="1:19">
      <c r="A1087">
        <v>1085</v>
      </c>
      <c r="B1087" s="444">
        <v>43481.455555555556</v>
      </c>
      <c r="C1087" t="s">
        <v>97</v>
      </c>
      <c r="D1087">
        <v>0.01</v>
      </c>
      <c r="F1087">
        <v>1.05948</v>
      </c>
      <c r="I1087" s="444">
        <v>43482.207638888889</v>
      </c>
      <c r="J1087">
        <v>1.0603800000000001</v>
      </c>
      <c r="N1087">
        <v>0.52</v>
      </c>
      <c r="Q1087">
        <v>339</v>
      </c>
      <c r="R1087" t="s">
        <v>97</v>
      </c>
      <c r="S1087">
        <v>3</v>
      </c>
    </row>
    <row r="1088" spans="1:19">
      <c r="A1088">
        <v>1086</v>
      </c>
      <c r="B1088" s="444">
        <v>43481.665972222225</v>
      </c>
      <c r="C1088" t="s">
        <v>97</v>
      </c>
      <c r="D1088">
        <v>0.01</v>
      </c>
      <c r="F1088">
        <v>1.0583800000000001</v>
      </c>
      <c r="I1088" s="444">
        <v>43482.207638888889</v>
      </c>
      <c r="J1088">
        <v>1.0603800000000001</v>
      </c>
      <c r="N1088">
        <v>1.26</v>
      </c>
      <c r="Q1088">
        <v>339</v>
      </c>
      <c r="R1088" t="s">
        <v>97</v>
      </c>
      <c r="S1088">
        <v>3</v>
      </c>
    </row>
    <row r="1089" spans="1:19">
      <c r="A1089">
        <v>1087</v>
      </c>
      <c r="B1089" s="444">
        <v>43481.767361111109</v>
      </c>
      <c r="C1089" t="s">
        <v>97</v>
      </c>
      <c r="D1089">
        <v>0.01</v>
      </c>
      <c r="F1089">
        <v>1.0572699999999999</v>
      </c>
      <c r="I1089" s="444">
        <v>43482.207638888889</v>
      </c>
      <c r="J1089">
        <v>1.0603800000000001</v>
      </c>
      <c r="N1089">
        <v>2</v>
      </c>
      <c r="Q1089">
        <v>339</v>
      </c>
      <c r="R1089" t="s">
        <v>97</v>
      </c>
      <c r="S1089">
        <v>3</v>
      </c>
    </row>
    <row r="1090" spans="1:19">
      <c r="A1090">
        <v>1088</v>
      </c>
      <c r="B1090" s="444">
        <v>43482.342361111114</v>
      </c>
      <c r="C1090" t="s">
        <v>97</v>
      </c>
      <c r="D1090">
        <v>0.01</v>
      </c>
      <c r="F1090">
        <v>1.0622199999999999</v>
      </c>
      <c r="I1090" s="444">
        <v>43482.429166666669</v>
      </c>
      <c r="J1090">
        <v>1.0642400000000001</v>
      </c>
      <c r="N1090">
        <v>1.36</v>
      </c>
      <c r="Q1090">
        <v>340</v>
      </c>
      <c r="R1090" t="s">
        <v>97</v>
      </c>
      <c r="S1090">
        <v>1</v>
      </c>
    </row>
    <row r="1091" spans="1:19">
      <c r="A1091">
        <v>1089</v>
      </c>
      <c r="B1091" s="444">
        <v>43482.440972222219</v>
      </c>
      <c r="C1091" t="s">
        <v>97</v>
      </c>
      <c r="D1091">
        <v>0.01</v>
      </c>
      <c r="F1091">
        <v>1.0640400000000001</v>
      </c>
      <c r="I1091" s="444">
        <v>43486.083333333336</v>
      </c>
      <c r="J1091">
        <v>1.0649500000000001</v>
      </c>
      <c r="N1091">
        <v>0.55000000000000004</v>
      </c>
      <c r="Q1091">
        <v>341</v>
      </c>
      <c r="R1091" t="s">
        <v>97</v>
      </c>
      <c r="S1091">
        <v>3</v>
      </c>
    </row>
    <row r="1092" spans="1:19">
      <c r="A1092">
        <v>1090</v>
      </c>
      <c r="B1092" s="444">
        <v>43482.515277777777</v>
      </c>
      <c r="C1092" t="s">
        <v>97</v>
      </c>
      <c r="D1092">
        <v>0.01</v>
      </c>
      <c r="F1092">
        <v>1.06291</v>
      </c>
      <c r="I1092" s="444">
        <v>43486.083333333336</v>
      </c>
      <c r="J1092">
        <v>1.0649500000000001</v>
      </c>
      <c r="N1092">
        <v>1.31</v>
      </c>
      <c r="Q1092">
        <v>341</v>
      </c>
      <c r="R1092" t="s">
        <v>97</v>
      </c>
      <c r="S1092">
        <v>3</v>
      </c>
    </row>
    <row r="1093" spans="1:19">
      <c r="A1093">
        <v>1091</v>
      </c>
      <c r="B1093" s="444">
        <v>43483.331944444442</v>
      </c>
      <c r="C1093" t="s">
        <v>97</v>
      </c>
      <c r="D1093">
        <v>0.01</v>
      </c>
      <c r="F1093">
        <v>1.0618000000000001</v>
      </c>
      <c r="I1093" s="444">
        <v>43486.083333333336</v>
      </c>
      <c r="J1093">
        <v>1.0649500000000001</v>
      </c>
      <c r="N1093">
        <v>2.09</v>
      </c>
      <c r="Q1093">
        <v>341</v>
      </c>
      <c r="R1093" t="s">
        <v>97</v>
      </c>
      <c r="S1093">
        <v>3</v>
      </c>
    </row>
    <row r="1094" spans="1:19">
      <c r="A1094">
        <v>1092</v>
      </c>
      <c r="B1094" s="444">
        <v>43486.086111111108</v>
      </c>
      <c r="C1094" t="s">
        <v>97</v>
      </c>
      <c r="D1094">
        <v>0.01</v>
      </c>
      <c r="F1094">
        <v>1.0637700000000001</v>
      </c>
      <c r="I1094" s="444">
        <v>43486.166666666664</v>
      </c>
      <c r="J1094">
        <v>1.06579</v>
      </c>
      <c r="N1094">
        <v>1.36</v>
      </c>
      <c r="Q1094">
        <v>342</v>
      </c>
      <c r="R1094" t="s">
        <v>97</v>
      </c>
      <c r="S1094">
        <v>1</v>
      </c>
    </row>
    <row r="1095" spans="1:19">
      <c r="A1095">
        <v>1094</v>
      </c>
      <c r="B1095" s="444">
        <v>43486.518750000003</v>
      </c>
      <c r="C1095" t="s">
        <v>97</v>
      </c>
      <c r="D1095">
        <v>0.01</v>
      </c>
      <c r="F1095">
        <v>1.06366</v>
      </c>
      <c r="I1095" s="444">
        <v>43503.168055555558</v>
      </c>
      <c r="J1095">
        <v>1.05223</v>
      </c>
      <c r="N1095">
        <v>-8.26</v>
      </c>
      <c r="Q1095">
        <v>343</v>
      </c>
      <c r="R1095" t="s">
        <v>97</v>
      </c>
      <c r="S1095">
        <v>10</v>
      </c>
    </row>
    <row r="1096" spans="1:19">
      <c r="A1096">
        <v>1095</v>
      </c>
      <c r="B1096" s="444">
        <v>43487.1</v>
      </c>
      <c r="C1096" t="s">
        <v>97</v>
      </c>
      <c r="D1096">
        <v>0.01</v>
      </c>
      <c r="F1096">
        <v>1.0625199999999999</v>
      </c>
      <c r="I1096" s="444">
        <v>43503.168055555558</v>
      </c>
      <c r="J1096">
        <v>1.05223</v>
      </c>
      <c r="N1096">
        <v>-7.46</v>
      </c>
      <c r="Q1096">
        <v>343</v>
      </c>
      <c r="R1096" t="s">
        <v>97</v>
      </c>
      <c r="S1096">
        <v>10</v>
      </c>
    </row>
    <row r="1097" spans="1:19">
      <c r="A1097">
        <v>1096</v>
      </c>
      <c r="B1097" s="444">
        <v>43487.143055555556</v>
      </c>
      <c r="C1097" t="s">
        <v>97</v>
      </c>
      <c r="D1097">
        <v>0.01</v>
      </c>
      <c r="F1097">
        <v>1.0613900000000001</v>
      </c>
      <c r="I1097" s="444">
        <v>43503.168055555558</v>
      </c>
      <c r="J1097">
        <v>1.05223</v>
      </c>
      <c r="N1097">
        <v>-6.7</v>
      </c>
      <c r="Q1097">
        <v>343</v>
      </c>
      <c r="R1097" t="s">
        <v>97</v>
      </c>
      <c r="S1097">
        <v>10</v>
      </c>
    </row>
    <row r="1098" spans="1:19">
      <c r="A1098">
        <v>1097</v>
      </c>
      <c r="B1098" s="444">
        <v>43487.334722222222</v>
      </c>
      <c r="C1098" t="s">
        <v>97</v>
      </c>
      <c r="D1098">
        <v>0.01</v>
      </c>
      <c r="F1098">
        <v>1.0602799999999999</v>
      </c>
      <c r="I1098" s="444">
        <v>43503.168055555558</v>
      </c>
      <c r="J1098">
        <v>1.05223</v>
      </c>
      <c r="N1098">
        <v>-5.95</v>
      </c>
      <c r="Q1098">
        <v>343</v>
      </c>
      <c r="R1098" t="s">
        <v>97</v>
      </c>
      <c r="S1098">
        <v>10</v>
      </c>
    </row>
    <row r="1099" spans="1:19">
      <c r="A1099">
        <v>1098</v>
      </c>
      <c r="B1099" s="444">
        <v>43487.820138888892</v>
      </c>
      <c r="C1099" t="s">
        <v>97</v>
      </c>
      <c r="D1099">
        <v>0.02</v>
      </c>
      <c r="F1099">
        <v>1.0591699999999999</v>
      </c>
      <c r="I1099" s="444">
        <v>43503.168055555558</v>
      </c>
      <c r="J1099">
        <v>1.05223</v>
      </c>
      <c r="N1099">
        <v>-10.41</v>
      </c>
      <c r="Q1099">
        <v>343</v>
      </c>
      <c r="R1099" t="s">
        <v>97</v>
      </c>
      <c r="S1099">
        <v>10</v>
      </c>
    </row>
    <row r="1100" spans="1:19">
      <c r="A1100">
        <v>1099</v>
      </c>
      <c r="B1100" s="444">
        <v>43487.90625</v>
      </c>
      <c r="C1100" t="s">
        <v>97</v>
      </c>
      <c r="D1100">
        <v>0.03</v>
      </c>
      <c r="F1100">
        <v>1.0580700000000001</v>
      </c>
      <c r="I1100" s="444">
        <v>43503.168055555558</v>
      </c>
      <c r="J1100">
        <v>1.05223</v>
      </c>
      <c r="N1100">
        <v>-13.41</v>
      </c>
      <c r="Q1100">
        <v>343</v>
      </c>
      <c r="R1100" t="s">
        <v>97</v>
      </c>
      <c r="S1100">
        <v>10</v>
      </c>
    </row>
    <row r="1101" spans="1:19">
      <c r="A1101">
        <v>1100</v>
      </c>
      <c r="B1101" s="444">
        <v>43487.906944444447</v>
      </c>
      <c r="C1101" t="s">
        <v>97</v>
      </c>
      <c r="D1101">
        <v>0.05</v>
      </c>
      <c r="F1101">
        <v>1.0568299999999999</v>
      </c>
      <c r="I1101" s="444">
        <v>43503.168055555558</v>
      </c>
      <c r="J1101">
        <v>1.05223</v>
      </c>
      <c r="N1101">
        <v>-18.16</v>
      </c>
      <c r="Q1101">
        <v>343</v>
      </c>
      <c r="R1101" t="s">
        <v>97</v>
      </c>
      <c r="S1101">
        <v>10</v>
      </c>
    </row>
    <row r="1102" spans="1:19">
      <c r="A1102">
        <v>1103</v>
      </c>
      <c r="B1102" s="444">
        <v>43488.041666666664</v>
      </c>
      <c r="C1102" t="s">
        <v>97</v>
      </c>
      <c r="D1102">
        <v>0.09</v>
      </c>
      <c r="F1102">
        <v>1.0522199999999999</v>
      </c>
      <c r="I1102" s="444">
        <v>43503.168055555558</v>
      </c>
      <c r="J1102">
        <v>1.05223</v>
      </c>
      <c r="N1102">
        <v>-4.47</v>
      </c>
      <c r="Q1102">
        <v>343</v>
      </c>
      <c r="R1102" t="s">
        <v>97</v>
      </c>
      <c r="S1102">
        <v>10</v>
      </c>
    </row>
    <row r="1103" spans="1:19">
      <c r="A1103">
        <v>1110</v>
      </c>
      <c r="B1103" s="444">
        <v>43489.311111111114</v>
      </c>
      <c r="C1103" t="s">
        <v>97</v>
      </c>
      <c r="D1103">
        <v>0.16</v>
      </c>
      <c r="F1103">
        <v>1.04758</v>
      </c>
      <c r="I1103" s="444">
        <v>43503.168055555558</v>
      </c>
      <c r="J1103">
        <v>1.05223</v>
      </c>
      <c r="N1103">
        <v>43.5</v>
      </c>
      <c r="Q1103">
        <v>343</v>
      </c>
      <c r="R1103" t="s">
        <v>97</v>
      </c>
      <c r="S1103">
        <v>10</v>
      </c>
    </row>
    <row r="1104" spans="1:19">
      <c r="A1104">
        <v>1131</v>
      </c>
      <c r="B1104" s="444">
        <v>43502.068749999999</v>
      </c>
      <c r="C1104" t="s">
        <v>97</v>
      </c>
      <c r="D1104">
        <v>0.3</v>
      </c>
      <c r="F1104">
        <v>1.04297</v>
      </c>
      <c r="I1104" s="444">
        <v>43503.168055555558</v>
      </c>
      <c r="J1104">
        <v>1.05223</v>
      </c>
      <c r="N1104">
        <v>184.51</v>
      </c>
      <c r="Q1104">
        <v>343</v>
      </c>
      <c r="R1104" t="s">
        <v>97</v>
      </c>
      <c r="S1104">
        <v>10</v>
      </c>
    </row>
    <row r="1105" spans="1:19">
      <c r="A1105">
        <v>1101</v>
      </c>
      <c r="B1105" s="444">
        <v>43487.909722222219</v>
      </c>
      <c r="C1105" t="s">
        <v>98</v>
      </c>
      <c r="D1105">
        <v>0.01</v>
      </c>
      <c r="F1105">
        <v>1.0563800000000001</v>
      </c>
      <c r="I1105" s="444">
        <v>43487.915972222225</v>
      </c>
      <c r="J1105">
        <v>1.0544899999999999</v>
      </c>
      <c r="N1105">
        <v>1.27</v>
      </c>
      <c r="Q1105">
        <v>344</v>
      </c>
      <c r="R1105" t="s">
        <v>98</v>
      </c>
      <c r="S1105">
        <v>1</v>
      </c>
    </row>
    <row r="1106" spans="1:19">
      <c r="A1106">
        <v>1102</v>
      </c>
      <c r="B1106" s="444">
        <v>43487.922222222223</v>
      </c>
      <c r="C1106" t="s">
        <v>98</v>
      </c>
      <c r="D1106">
        <v>0.01</v>
      </c>
      <c r="F1106">
        <v>1.0551299999999999</v>
      </c>
      <c r="I1106" s="444">
        <v>43488.018055555556</v>
      </c>
      <c r="J1106">
        <v>1.05297</v>
      </c>
      <c r="N1106">
        <v>1.43</v>
      </c>
      <c r="Q1106">
        <v>345</v>
      </c>
      <c r="R1106" t="s">
        <v>98</v>
      </c>
      <c r="S1106">
        <v>1</v>
      </c>
    </row>
    <row r="1107" spans="1:19">
      <c r="A1107">
        <v>1104</v>
      </c>
      <c r="B1107" s="444">
        <v>43488.046527777777</v>
      </c>
      <c r="C1107" t="s">
        <v>98</v>
      </c>
      <c r="D1107">
        <v>0.01</v>
      </c>
      <c r="F1107">
        <v>1.0529200000000001</v>
      </c>
      <c r="I1107" s="444">
        <v>43488.273611111108</v>
      </c>
      <c r="J1107">
        <v>1.0515000000000001</v>
      </c>
      <c r="N1107">
        <v>0.96</v>
      </c>
      <c r="Q1107">
        <v>346</v>
      </c>
      <c r="R1107" t="s">
        <v>98</v>
      </c>
      <c r="S1107">
        <v>2</v>
      </c>
    </row>
    <row r="1108" spans="1:19">
      <c r="A1108">
        <v>1105</v>
      </c>
      <c r="B1108" s="444">
        <v>43488.086111111108</v>
      </c>
      <c r="C1108" t="s">
        <v>98</v>
      </c>
      <c r="D1108">
        <v>0.01</v>
      </c>
      <c r="F1108">
        <v>1.0540499999999999</v>
      </c>
      <c r="I1108" s="444">
        <v>43488.273611111108</v>
      </c>
      <c r="J1108">
        <v>1.0515000000000001</v>
      </c>
      <c r="N1108">
        <v>1.72</v>
      </c>
      <c r="Q1108">
        <v>346</v>
      </c>
      <c r="R1108" t="s">
        <v>98</v>
      </c>
      <c r="S1108">
        <v>2</v>
      </c>
    </row>
    <row r="1109" spans="1:19">
      <c r="A1109">
        <v>1106</v>
      </c>
      <c r="B1109" s="444">
        <v>43488.298611111109</v>
      </c>
      <c r="C1109" t="s">
        <v>98</v>
      </c>
      <c r="D1109">
        <v>0.01</v>
      </c>
      <c r="F1109">
        <v>1.0520700000000001</v>
      </c>
      <c r="I1109" s="444">
        <v>43489.086805555555</v>
      </c>
      <c r="J1109">
        <v>1.05057</v>
      </c>
      <c r="N1109">
        <v>0.93</v>
      </c>
      <c r="Q1109">
        <v>347</v>
      </c>
      <c r="R1109" t="s">
        <v>98</v>
      </c>
      <c r="S1109">
        <v>2</v>
      </c>
    </row>
    <row r="1110" spans="1:19">
      <c r="A1110">
        <v>1107</v>
      </c>
      <c r="B1110" s="444">
        <v>43489.024305555555</v>
      </c>
      <c r="C1110" t="s">
        <v>98</v>
      </c>
      <c r="D1110">
        <v>0.01</v>
      </c>
      <c r="F1110">
        <v>1.05318</v>
      </c>
      <c r="I1110" s="444">
        <v>43489.086805555555</v>
      </c>
      <c r="J1110">
        <v>1.05057</v>
      </c>
      <c r="N1110">
        <v>1.76</v>
      </c>
      <c r="Q1110">
        <v>347</v>
      </c>
      <c r="R1110" t="s">
        <v>98</v>
      </c>
      <c r="S1110">
        <v>2</v>
      </c>
    </row>
    <row r="1111" spans="1:19">
      <c r="A1111">
        <v>1108</v>
      </c>
      <c r="B1111" s="444">
        <v>43489.09097222222</v>
      </c>
      <c r="C1111" t="s">
        <v>98</v>
      </c>
      <c r="D1111">
        <v>0.01</v>
      </c>
      <c r="F1111">
        <v>1.05067</v>
      </c>
      <c r="I1111" s="444">
        <v>43489.184027777781</v>
      </c>
      <c r="J1111">
        <v>1.0486800000000001</v>
      </c>
      <c r="N1111">
        <v>1.34</v>
      </c>
      <c r="Q1111">
        <v>348</v>
      </c>
      <c r="R1111" t="s">
        <v>98</v>
      </c>
      <c r="S1111">
        <v>1</v>
      </c>
    </row>
    <row r="1112" spans="1:19">
      <c r="A1112">
        <v>1109</v>
      </c>
      <c r="B1112" s="444">
        <v>43489.207638888889</v>
      </c>
      <c r="C1112" t="s">
        <v>98</v>
      </c>
      <c r="D1112">
        <v>0.01</v>
      </c>
      <c r="F1112">
        <v>1.0492600000000001</v>
      </c>
      <c r="I1112" s="444">
        <v>43489.32708333333</v>
      </c>
      <c r="J1112">
        <v>1.0472999999999999</v>
      </c>
      <c r="N1112">
        <v>1.32</v>
      </c>
      <c r="Q1112">
        <v>349</v>
      </c>
      <c r="R1112" t="s">
        <v>98</v>
      </c>
      <c r="S1112">
        <v>1</v>
      </c>
    </row>
    <row r="1113" spans="1:19">
      <c r="A1113">
        <v>1111</v>
      </c>
      <c r="B1113" s="444">
        <v>43489.35</v>
      </c>
      <c r="C1113" t="s">
        <v>98</v>
      </c>
      <c r="D1113">
        <v>0.01</v>
      </c>
      <c r="F1113">
        <v>1.04803</v>
      </c>
      <c r="I1113" s="444">
        <v>43494.020833333336</v>
      </c>
      <c r="J1113">
        <v>1.0470999999999999</v>
      </c>
      <c r="N1113">
        <v>0.55000000000000004</v>
      </c>
      <c r="Q1113">
        <v>350</v>
      </c>
      <c r="R1113" t="s">
        <v>98</v>
      </c>
      <c r="S1113">
        <v>3</v>
      </c>
    </row>
    <row r="1114" spans="1:19">
      <c r="A1114">
        <v>1112</v>
      </c>
      <c r="B1114" s="444">
        <v>43490.068749999999</v>
      </c>
      <c r="C1114" t="s">
        <v>98</v>
      </c>
      <c r="D1114">
        <v>0.01</v>
      </c>
      <c r="F1114">
        <v>1.04914</v>
      </c>
      <c r="I1114" s="444">
        <v>43494.020833333336</v>
      </c>
      <c r="J1114">
        <v>1.0470999999999999</v>
      </c>
      <c r="N1114">
        <v>1.32</v>
      </c>
      <c r="Q1114">
        <v>350</v>
      </c>
      <c r="R1114" t="s">
        <v>98</v>
      </c>
      <c r="S1114">
        <v>3</v>
      </c>
    </row>
    <row r="1115" spans="1:19">
      <c r="A1115">
        <v>1113</v>
      </c>
      <c r="B1115" s="444">
        <v>43492.916666666664</v>
      </c>
      <c r="C1115" t="s">
        <v>98</v>
      </c>
      <c r="D1115">
        <v>0.01</v>
      </c>
      <c r="F1115">
        <v>1.05027</v>
      </c>
      <c r="I1115" s="444">
        <v>43494.020833333336</v>
      </c>
      <c r="J1115">
        <v>1.0470999999999999</v>
      </c>
      <c r="N1115">
        <v>2.08</v>
      </c>
      <c r="Q1115">
        <v>350</v>
      </c>
      <c r="R1115" t="s">
        <v>98</v>
      </c>
      <c r="S1115">
        <v>3</v>
      </c>
    </row>
    <row r="1116" spans="1:19">
      <c r="A1116">
        <v>1114</v>
      </c>
      <c r="B1116" s="444">
        <v>43494.036111111112</v>
      </c>
      <c r="C1116" t="s">
        <v>98</v>
      </c>
      <c r="D1116">
        <v>0.01</v>
      </c>
      <c r="F1116">
        <v>1.0471999999999999</v>
      </c>
      <c r="I1116" s="444">
        <v>43494.28402777778</v>
      </c>
      <c r="J1116">
        <v>1.04572</v>
      </c>
      <c r="N1116">
        <v>1</v>
      </c>
      <c r="Q1116">
        <v>351</v>
      </c>
      <c r="R1116" t="s">
        <v>98</v>
      </c>
      <c r="S1116">
        <v>2</v>
      </c>
    </row>
    <row r="1117" spans="1:19">
      <c r="A1117">
        <v>1115</v>
      </c>
      <c r="B1117" s="444">
        <v>43494.097222222219</v>
      </c>
      <c r="C1117" t="s">
        <v>98</v>
      </c>
      <c r="D1117">
        <v>0.01</v>
      </c>
      <c r="F1117">
        <v>1.0483</v>
      </c>
      <c r="I1117" s="444">
        <v>43494.28402777778</v>
      </c>
      <c r="J1117">
        <v>1.04572</v>
      </c>
      <c r="N1117">
        <v>1.74</v>
      </c>
      <c r="Q1117">
        <v>351</v>
      </c>
      <c r="R1117" t="s">
        <v>98</v>
      </c>
      <c r="S1117">
        <v>2</v>
      </c>
    </row>
    <row r="1118" spans="1:19">
      <c r="A1118">
        <v>1116</v>
      </c>
      <c r="B1118" s="444">
        <v>43494.286805555559</v>
      </c>
      <c r="C1118" t="s">
        <v>98</v>
      </c>
      <c r="D1118">
        <v>0.01</v>
      </c>
      <c r="F1118">
        <v>1.0461199999999999</v>
      </c>
      <c r="I1118" s="444">
        <v>43497.163194444445</v>
      </c>
      <c r="J1118">
        <v>1.0476099999999999</v>
      </c>
      <c r="N1118">
        <v>-1.1299999999999999</v>
      </c>
      <c r="Q1118">
        <v>352</v>
      </c>
      <c r="R1118" t="s">
        <v>98</v>
      </c>
      <c r="S1118">
        <v>7</v>
      </c>
    </row>
    <row r="1119" spans="1:19">
      <c r="A1119">
        <v>1117</v>
      </c>
      <c r="B1119" s="444">
        <v>43494.745833333334</v>
      </c>
      <c r="C1119" t="s">
        <v>98</v>
      </c>
      <c r="D1119">
        <v>0.01</v>
      </c>
      <c r="F1119">
        <v>1.04722</v>
      </c>
      <c r="I1119" s="444">
        <v>43497.163194444445</v>
      </c>
      <c r="J1119">
        <v>1.0476099999999999</v>
      </c>
      <c r="N1119">
        <v>-0.39</v>
      </c>
      <c r="Q1119">
        <v>352</v>
      </c>
      <c r="R1119" t="s">
        <v>98</v>
      </c>
      <c r="S1119">
        <v>7</v>
      </c>
    </row>
    <row r="1120" spans="1:19">
      <c r="A1120">
        <v>1118</v>
      </c>
      <c r="B1120" s="444">
        <v>43494.990972222222</v>
      </c>
      <c r="C1120" t="s">
        <v>98</v>
      </c>
      <c r="D1120">
        <v>0.01</v>
      </c>
      <c r="F1120">
        <v>1.04833</v>
      </c>
      <c r="I1120" s="444">
        <v>43497.163194444445</v>
      </c>
      <c r="J1120">
        <v>1.0476099999999999</v>
      </c>
      <c r="N1120">
        <v>0.36</v>
      </c>
      <c r="Q1120">
        <v>352</v>
      </c>
      <c r="R1120" t="s">
        <v>98</v>
      </c>
      <c r="S1120">
        <v>7</v>
      </c>
    </row>
    <row r="1121" spans="1:19">
      <c r="A1121">
        <v>1119</v>
      </c>
      <c r="B1121" s="444">
        <v>43495.021527777775</v>
      </c>
      <c r="C1121" t="s">
        <v>98</v>
      </c>
      <c r="D1121">
        <v>0.01</v>
      </c>
      <c r="F1121">
        <v>1.04966</v>
      </c>
      <c r="I1121" s="444">
        <v>43497.163194444445</v>
      </c>
      <c r="J1121">
        <v>1.0476099999999999</v>
      </c>
      <c r="N1121">
        <v>1.28</v>
      </c>
      <c r="Q1121">
        <v>352</v>
      </c>
      <c r="R1121" t="s">
        <v>98</v>
      </c>
      <c r="S1121">
        <v>7</v>
      </c>
    </row>
    <row r="1122" spans="1:19">
      <c r="A1122">
        <v>1120</v>
      </c>
      <c r="B1122" s="444">
        <v>43495.022916666669</v>
      </c>
      <c r="C1122" t="s">
        <v>98</v>
      </c>
      <c r="D1122">
        <v>0.02</v>
      </c>
      <c r="F1122">
        <v>1.05077</v>
      </c>
      <c r="I1122" s="444">
        <v>43497.163194444445</v>
      </c>
      <c r="J1122">
        <v>1.0476099999999999</v>
      </c>
      <c r="N1122">
        <v>4.05</v>
      </c>
      <c r="Q1122">
        <v>352</v>
      </c>
      <c r="R1122" t="s">
        <v>98</v>
      </c>
      <c r="S1122">
        <v>7</v>
      </c>
    </row>
    <row r="1123" spans="1:19">
      <c r="A1123">
        <v>1121</v>
      </c>
      <c r="B1123" s="444">
        <v>43495.043055555558</v>
      </c>
      <c r="C1123" t="s">
        <v>98</v>
      </c>
      <c r="D1123">
        <v>0.03</v>
      </c>
      <c r="F1123">
        <v>1.0518799999999999</v>
      </c>
      <c r="I1123" s="444">
        <v>43497.163194444445</v>
      </c>
      <c r="J1123">
        <v>1.0476099999999999</v>
      </c>
      <c r="N1123">
        <v>8.32</v>
      </c>
      <c r="Q1123">
        <v>352</v>
      </c>
      <c r="R1123" t="s">
        <v>98</v>
      </c>
      <c r="S1123">
        <v>7</v>
      </c>
    </row>
    <row r="1124" spans="1:19">
      <c r="A1124">
        <v>1122</v>
      </c>
      <c r="B1124" s="444">
        <v>43495.790972222225</v>
      </c>
      <c r="C1124" t="s">
        <v>98</v>
      </c>
      <c r="D1124">
        <v>0.05</v>
      </c>
      <c r="F1124">
        <v>1.05301</v>
      </c>
      <c r="I1124" s="444">
        <v>43497.163194444445</v>
      </c>
      <c r="J1124">
        <v>1.0476099999999999</v>
      </c>
      <c r="N1124">
        <v>17.690000000000001</v>
      </c>
      <c r="Q1124">
        <v>352</v>
      </c>
      <c r="R1124" t="s">
        <v>98</v>
      </c>
      <c r="S1124">
        <v>7</v>
      </c>
    </row>
    <row r="1125" spans="1:19">
      <c r="A1125">
        <v>1123</v>
      </c>
      <c r="B1125" s="444">
        <v>43497.561111111114</v>
      </c>
      <c r="C1125" t="s">
        <v>98</v>
      </c>
      <c r="D1125">
        <v>0.01</v>
      </c>
      <c r="F1125">
        <v>1.04901</v>
      </c>
      <c r="I1125" s="444">
        <v>43501.007638888892</v>
      </c>
      <c r="J1125">
        <v>1.0481100000000001</v>
      </c>
      <c r="N1125">
        <v>0.56000000000000005</v>
      </c>
      <c r="Q1125">
        <v>353</v>
      </c>
      <c r="R1125" t="s">
        <v>98</v>
      </c>
      <c r="S1125">
        <v>3</v>
      </c>
    </row>
    <row r="1126" spans="1:19">
      <c r="A1126">
        <v>1124</v>
      </c>
      <c r="B1126" s="444">
        <v>43497.668749999997</v>
      </c>
      <c r="C1126" t="s">
        <v>98</v>
      </c>
      <c r="D1126">
        <v>0.01</v>
      </c>
      <c r="F1126">
        <v>1.0501100000000001</v>
      </c>
      <c r="I1126" s="444">
        <v>43501.007638888892</v>
      </c>
      <c r="J1126">
        <v>1.0481100000000001</v>
      </c>
      <c r="N1126">
        <v>1.3</v>
      </c>
      <c r="Q1126">
        <v>353</v>
      </c>
      <c r="R1126" t="s">
        <v>98</v>
      </c>
      <c r="S1126">
        <v>3</v>
      </c>
    </row>
    <row r="1127" spans="1:19">
      <c r="A1127">
        <v>1125</v>
      </c>
      <c r="B1127" s="444">
        <v>43497.701388888891</v>
      </c>
      <c r="C1127" t="s">
        <v>98</v>
      </c>
      <c r="D1127">
        <v>0.01</v>
      </c>
      <c r="F1127">
        <v>1.05122</v>
      </c>
      <c r="I1127" s="444">
        <v>43501.007638888892</v>
      </c>
      <c r="J1127">
        <v>1.0481100000000001</v>
      </c>
      <c r="N1127">
        <v>2.0499999999999998</v>
      </c>
      <c r="Q1127">
        <v>353</v>
      </c>
      <c r="R1127" t="s">
        <v>98</v>
      </c>
      <c r="S1127">
        <v>3</v>
      </c>
    </row>
    <row r="1128" spans="1:19">
      <c r="A1128">
        <v>1126</v>
      </c>
      <c r="B1128" s="444">
        <v>43501.033333333333</v>
      </c>
      <c r="C1128" t="s">
        <v>98</v>
      </c>
      <c r="D1128">
        <v>0.01</v>
      </c>
      <c r="F1128">
        <v>1.0474000000000001</v>
      </c>
      <c r="I1128" s="444">
        <v>43502.0625</v>
      </c>
      <c r="J1128">
        <v>1.04745</v>
      </c>
      <c r="N1128">
        <v>-0.06</v>
      </c>
      <c r="Q1128">
        <v>354</v>
      </c>
      <c r="R1128" t="s">
        <v>98</v>
      </c>
      <c r="S1128">
        <v>5</v>
      </c>
    </row>
    <row r="1129" spans="1:19">
      <c r="A1129">
        <v>1127</v>
      </c>
      <c r="B1129" s="444">
        <v>43501.146527777775</v>
      </c>
      <c r="C1129" t="s">
        <v>98</v>
      </c>
      <c r="D1129">
        <v>0.01</v>
      </c>
      <c r="F1129">
        <v>1.0485599999999999</v>
      </c>
      <c r="I1129" s="444">
        <v>43502.0625</v>
      </c>
      <c r="J1129">
        <v>1.04745</v>
      </c>
      <c r="N1129">
        <v>0.72</v>
      </c>
      <c r="Q1129">
        <v>354</v>
      </c>
      <c r="R1129" t="s">
        <v>98</v>
      </c>
      <c r="S1129">
        <v>5</v>
      </c>
    </row>
    <row r="1130" spans="1:19">
      <c r="A1130">
        <v>1128</v>
      </c>
      <c r="B1130" s="444">
        <v>43501.147222222222</v>
      </c>
      <c r="C1130" t="s">
        <v>98</v>
      </c>
      <c r="D1130">
        <v>0.01</v>
      </c>
      <c r="F1130">
        <v>1.0496799999999999</v>
      </c>
      <c r="I1130" s="444">
        <v>43502.0625</v>
      </c>
      <c r="J1130">
        <v>1.04745</v>
      </c>
      <c r="N1130">
        <v>1.48</v>
      </c>
      <c r="Q1130">
        <v>354</v>
      </c>
      <c r="R1130" t="s">
        <v>98</v>
      </c>
      <c r="S1130">
        <v>5</v>
      </c>
    </row>
    <row r="1131" spans="1:19">
      <c r="A1131">
        <v>1129</v>
      </c>
      <c r="B1131" s="444">
        <v>43501.15</v>
      </c>
      <c r="C1131" t="s">
        <v>98</v>
      </c>
      <c r="D1131">
        <v>0.01</v>
      </c>
      <c r="F1131">
        <v>1.05081</v>
      </c>
      <c r="I1131" s="444">
        <v>43502.0625</v>
      </c>
      <c r="J1131">
        <v>1.04745</v>
      </c>
      <c r="N1131">
        <v>2.2400000000000002</v>
      </c>
      <c r="Q1131">
        <v>354</v>
      </c>
      <c r="R1131" t="s">
        <v>98</v>
      </c>
      <c r="S1131">
        <v>5</v>
      </c>
    </row>
    <row r="1132" spans="1:19">
      <c r="A1132">
        <v>1130</v>
      </c>
      <c r="B1132" s="444">
        <v>43501.180555555555</v>
      </c>
      <c r="C1132" t="s">
        <v>98</v>
      </c>
      <c r="D1132">
        <v>0.02</v>
      </c>
      <c r="F1132">
        <v>1.05193</v>
      </c>
      <c r="I1132" s="444">
        <v>43502.0625</v>
      </c>
      <c r="J1132">
        <v>1.04745</v>
      </c>
      <c r="N1132">
        <v>5.99</v>
      </c>
      <c r="Q1132">
        <v>354</v>
      </c>
      <c r="R1132" t="s">
        <v>98</v>
      </c>
      <c r="S1132">
        <v>5</v>
      </c>
    </row>
    <row r="1133" spans="1:19">
      <c r="A1133">
        <v>1132</v>
      </c>
      <c r="B1133" s="444">
        <v>43502.088888888888</v>
      </c>
      <c r="C1133" t="s">
        <v>98</v>
      </c>
      <c r="D1133">
        <v>0.01</v>
      </c>
      <c r="F1133">
        <v>1.0424599999999999</v>
      </c>
      <c r="I1133" s="444">
        <v>43502.106249999997</v>
      </c>
      <c r="J1133">
        <v>1.04043</v>
      </c>
      <c r="N1133">
        <v>1.37</v>
      </c>
      <c r="Q1133">
        <v>355</v>
      </c>
      <c r="R1133" t="s">
        <v>98</v>
      </c>
      <c r="S1133">
        <v>1</v>
      </c>
    </row>
    <row r="1134" spans="1:19">
      <c r="A1134">
        <v>1133</v>
      </c>
      <c r="B1134" s="444">
        <v>43502.109027777777</v>
      </c>
      <c r="C1134" t="s">
        <v>98</v>
      </c>
      <c r="D1134">
        <v>0.01</v>
      </c>
      <c r="F1134">
        <v>1.04111</v>
      </c>
      <c r="I1134" s="444">
        <v>43509.041666666664</v>
      </c>
      <c r="J1134">
        <v>1.04538</v>
      </c>
      <c r="N1134">
        <v>-3.06</v>
      </c>
      <c r="Q1134">
        <v>356</v>
      </c>
      <c r="R1134" t="s">
        <v>98</v>
      </c>
      <c r="S1134">
        <v>6</v>
      </c>
    </row>
    <row r="1135" spans="1:19">
      <c r="A1135">
        <v>1134</v>
      </c>
      <c r="B1135" s="444">
        <v>43502.650694444441</v>
      </c>
      <c r="C1135" t="s">
        <v>98</v>
      </c>
      <c r="D1135">
        <v>0.01</v>
      </c>
      <c r="F1135">
        <v>1.0422100000000001</v>
      </c>
      <c r="I1135" s="444">
        <v>43509.041666666664</v>
      </c>
      <c r="J1135">
        <v>1.04538</v>
      </c>
      <c r="N1135">
        <v>-2.3199999999999998</v>
      </c>
      <c r="Q1135">
        <v>356</v>
      </c>
      <c r="R1135" t="s">
        <v>98</v>
      </c>
      <c r="S1135">
        <v>6</v>
      </c>
    </row>
    <row r="1136" spans="1:19">
      <c r="A1136">
        <v>1136</v>
      </c>
      <c r="B1136" s="444">
        <v>43502.906944444447</v>
      </c>
      <c r="C1136" t="s">
        <v>98</v>
      </c>
      <c r="D1136">
        <v>0.01</v>
      </c>
      <c r="F1136">
        <v>1.04772</v>
      </c>
      <c r="I1136" s="444">
        <v>43509.041666666664</v>
      </c>
      <c r="J1136">
        <v>1.04538</v>
      </c>
      <c r="N1136">
        <v>1.4</v>
      </c>
      <c r="Q1136">
        <v>356</v>
      </c>
      <c r="R1136" t="s">
        <v>98</v>
      </c>
      <c r="S1136">
        <v>6</v>
      </c>
    </row>
    <row r="1137" spans="1:19">
      <c r="A1137">
        <v>1137</v>
      </c>
      <c r="B1137" s="444">
        <v>43502.908333333333</v>
      </c>
      <c r="C1137" t="s">
        <v>98</v>
      </c>
      <c r="D1137">
        <v>0.02</v>
      </c>
      <c r="F1137">
        <v>1.04908</v>
      </c>
      <c r="I1137" s="444">
        <v>43509.041666666664</v>
      </c>
      <c r="J1137">
        <v>1.04538</v>
      </c>
      <c r="N1137">
        <v>4.63</v>
      </c>
      <c r="Q1137">
        <v>356</v>
      </c>
      <c r="R1137" t="s">
        <v>98</v>
      </c>
      <c r="S1137">
        <v>6</v>
      </c>
    </row>
    <row r="1138" spans="1:19">
      <c r="A1138">
        <v>1138</v>
      </c>
      <c r="B1138" s="444">
        <v>43502.936111111114</v>
      </c>
      <c r="C1138" t="s">
        <v>98</v>
      </c>
      <c r="D1138">
        <v>0.03</v>
      </c>
      <c r="F1138">
        <v>1.0502100000000001</v>
      </c>
      <c r="I1138" s="444">
        <v>43509.041666666664</v>
      </c>
      <c r="J1138">
        <v>1.04538</v>
      </c>
      <c r="N1138">
        <v>9.2200000000000006</v>
      </c>
      <c r="Q1138">
        <v>356</v>
      </c>
      <c r="R1138" t="s">
        <v>98</v>
      </c>
      <c r="S1138">
        <v>6</v>
      </c>
    </row>
    <row r="1139" spans="1:19">
      <c r="A1139">
        <v>1139</v>
      </c>
      <c r="B1139" s="444">
        <v>43503.077777777777</v>
      </c>
      <c r="C1139" t="s">
        <v>98</v>
      </c>
      <c r="D1139">
        <v>0.05</v>
      </c>
      <c r="F1139">
        <v>1.05132</v>
      </c>
      <c r="I1139" s="444">
        <v>43509.041666666664</v>
      </c>
      <c r="J1139">
        <v>1.04538</v>
      </c>
      <c r="N1139">
        <v>19.5</v>
      </c>
      <c r="Q1139">
        <v>356</v>
      </c>
      <c r="R1139" t="s">
        <v>98</v>
      </c>
      <c r="S1139">
        <v>6</v>
      </c>
    </row>
    <row r="1140" spans="1:19">
      <c r="A1140">
        <v>1140</v>
      </c>
      <c r="B1140" s="444">
        <v>43503.279166666667</v>
      </c>
      <c r="C1140" t="s">
        <v>97</v>
      </c>
      <c r="D1140">
        <v>0.01</v>
      </c>
      <c r="F1140">
        <v>1.0514699999999999</v>
      </c>
      <c r="I1140" s="444">
        <v>43503.885416666664</v>
      </c>
      <c r="J1140">
        <v>1.05236</v>
      </c>
      <c r="N1140">
        <v>0.6</v>
      </c>
      <c r="Q1140">
        <v>357</v>
      </c>
      <c r="R1140" t="s">
        <v>97</v>
      </c>
      <c r="S1140">
        <v>3</v>
      </c>
    </row>
    <row r="1141" spans="1:19">
      <c r="A1141">
        <v>1141</v>
      </c>
      <c r="B1141" s="444">
        <v>43503.625694444447</v>
      </c>
      <c r="C1141" t="s">
        <v>97</v>
      </c>
      <c r="D1141">
        <v>0.01</v>
      </c>
      <c r="F1141">
        <v>1.05036</v>
      </c>
      <c r="I1141" s="444">
        <v>43503.885416666664</v>
      </c>
      <c r="J1141">
        <v>1.05236</v>
      </c>
      <c r="N1141">
        <v>1.35</v>
      </c>
      <c r="Q1141">
        <v>357</v>
      </c>
      <c r="R1141" t="s">
        <v>97</v>
      </c>
      <c r="S1141">
        <v>3</v>
      </c>
    </row>
    <row r="1142" spans="1:19">
      <c r="A1142">
        <v>1142</v>
      </c>
      <c r="B1142" s="444">
        <v>43503.688194444447</v>
      </c>
      <c r="C1142" t="s">
        <v>97</v>
      </c>
      <c r="D1142">
        <v>0.01</v>
      </c>
      <c r="F1142">
        <v>1.0492600000000001</v>
      </c>
      <c r="I1142" s="444">
        <v>43503.885416666664</v>
      </c>
      <c r="J1142">
        <v>1.05236</v>
      </c>
      <c r="N1142">
        <v>2.09</v>
      </c>
      <c r="Q1142">
        <v>357</v>
      </c>
      <c r="R1142" t="s">
        <v>97</v>
      </c>
      <c r="S1142">
        <v>3</v>
      </c>
    </row>
    <row r="1143" spans="1:19">
      <c r="A1143">
        <v>1143</v>
      </c>
      <c r="B1143" s="444">
        <v>43503.925694444442</v>
      </c>
      <c r="C1143" t="s">
        <v>97</v>
      </c>
      <c r="D1143">
        <v>0.01</v>
      </c>
      <c r="F1143">
        <v>1.05227</v>
      </c>
      <c r="I1143" s="444">
        <v>43504.611111111109</v>
      </c>
      <c r="J1143">
        <v>1.05186</v>
      </c>
      <c r="N1143">
        <v>-0.31</v>
      </c>
      <c r="Q1143">
        <v>358</v>
      </c>
      <c r="R1143" t="s">
        <v>97</v>
      </c>
      <c r="S1143">
        <v>3</v>
      </c>
    </row>
    <row r="1144" spans="1:19">
      <c r="A1144">
        <v>1144</v>
      </c>
      <c r="B1144" s="444">
        <v>43504.021527777775</v>
      </c>
      <c r="C1144" t="s">
        <v>97</v>
      </c>
      <c r="D1144">
        <v>0.01</v>
      </c>
      <c r="F1144">
        <v>1.0491999999999999</v>
      </c>
      <c r="I1144" s="444">
        <v>43504.611111111109</v>
      </c>
      <c r="J1144">
        <v>1.05186</v>
      </c>
      <c r="N1144">
        <v>1.79</v>
      </c>
      <c r="Q1144">
        <v>358</v>
      </c>
      <c r="R1144" t="s">
        <v>97</v>
      </c>
      <c r="S1144">
        <v>3</v>
      </c>
    </row>
    <row r="1145" spans="1:19">
      <c r="A1145">
        <v>1145</v>
      </c>
      <c r="B1145" s="444">
        <v>43504.15347222222</v>
      </c>
      <c r="C1145" t="s">
        <v>97</v>
      </c>
      <c r="D1145">
        <v>0.01</v>
      </c>
      <c r="F1145">
        <v>1.04806</v>
      </c>
      <c r="I1145" s="444">
        <v>43504.611111111109</v>
      </c>
      <c r="J1145">
        <v>1.05186</v>
      </c>
      <c r="N1145">
        <v>2.56</v>
      </c>
      <c r="Q1145">
        <v>358</v>
      </c>
      <c r="R1145" t="s">
        <v>97</v>
      </c>
      <c r="S1145">
        <v>3</v>
      </c>
    </row>
    <row r="1146" spans="1:19">
      <c r="A1146">
        <v>1146</v>
      </c>
      <c r="B1146" s="444">
        <v>43504.625694444447</v>
      </c>
      <c r="C1146" t="s">
        <v>97</v>
      </c>
      <c r="D1146">
        <v>0.01</v>
      </c>
      <c r="F1146">
        <v>1.0510699999999999</v>
      </c>
      <c r="I1146" s="444">
        <v>43508.083333333336</v>
      </c>
      <c r="J1146">
        <v>1.05203</v>
      </c>
      <c r="N1146">
        <v>0.59</v>
      </c>
      <c r="Q1146">
        <v>359</v>
      </c>
      <c r="R1146" t="s">
        <v>97</v>
      </c>
      <c r="S1146">
        <v>3</v>
      </c>
    </row>
    <row r="1147" spans="1:19">
      <c r="A1147">
        <v>1147</v>
      </c>
      <c r="B1147" s="444">
        <v>43504.665277777778</v>
      </c>
      <c r="C1147" t="s">
        <v>97</v>
      </c>
      <c r="D1147">
        <v>0.01</v>
      </c>
      <c r="F1147">
        <v>1.0499700000000001</v>
      </c>
      <c r="I1147" s="444">
        <v>43508.083333333336</v>
      </c>
      <c r="J1147">
        <v>1.05203</v>
      </c>
      <c r="N1147">
        <v>1.33</v>
      </c>
      <c r="Q1147">
        <v>359</v>
      </c>
      <c r="R1147" t="s">
        <v>97</v>
      </c>
      <c r="S1147">
        <v>3</v>
      </c>
    </row>
    <row r="1148" spans="1:19">
      <c r="A1148">
        <v>1148</v>
      </c>
      <c r="B1148" s="444">
        <v>43507.070138888892</v>
      </c>
      <c r="C1148" t="s">
        <v>97</v>
      </c>
      <c r="D1148">
        <v>0.01</v>
      </c>
      <c r="F1148">
        <v>1.0488299999999999</v>
      </c>
      <c r="I1148" s="444">
        <v>43508.083333333336</v>
      </c>
      <c r="J1148">
        <v>1.05203</v>
      </c>
      <c r="N1148">
        <v>2.13</v>
      </c>
      <c r="Q1148">
        <v>359</v>
      </c>
      <c r="R1148" t="s">
        <v>97</v>
      </c>
      <c r="S1148">
        <v>3</v>
      </c>
    </row>
    <row r="1149" spans="1:19">
      <c r="A1149">
        <v>1149</v>
      </c>
      <c r="B1149" s="444">
        <v>43508.113888888889</v>
      </c>
      <c r="C1149" t="s">
        <v>97</v>
      </c>
      <c r="D1149">
        <v>0.01</v>
      </c>
      <c r="F1149">
        <v>1.0512999999999999</v>
      </c>
      <c r="I1149" s="444">
        <v>43508.731249999997</v>
      </c>
      <c r="J1149">
        <v>1.05331</v>
      </c>
      <c r="N1149">
        <v>1.36</v>
      </c>
      <c r="Q1149">
        <v>360</v>
      </c>
      <c r="R1149" t="s">
        <v>97</v>
      </c>
      <c r="S1149">
        <v>1</v>
      </c>
    </row>
    <row r="1150" spans="1:19">
      <c r="A1150">
        <v>1150</v>
      </c>
      <c r="B1150" s="444">
        <v>43508.918055555558</v>
      </c>
      <c r="C1150" t="s">
        <v>97</v>
      </c>
      <c r="D1150">
        <v>0.01</v>
      </c>
      <c r="F1150">
        <v>1.05243</v>
      </c>
      <c r="I1150" s="444">
        <v>43517.020833333336</v>
      </c>
      <c r="J1150">
        <v>1.04766</v>
      </c>
      <c r="N1150">
        <v>-3.54</v>
      </c>
      <c r="Q1150">
        <v>361</v>
      </c>
      <c r="R1150" t="s">
        <v>97</v>
      </c>
      <c r="S1150">
        <v>4</v>
      </c>
    </row>
    <row r="1151" spans="1:19">
      <c r="A1151">
        <v>1154</v>
      </c>
      <c r="B1151" s="444">
        <v>43509.042361111111</v>
      </c>
      <c r="C1151" t="s">
        <v>97</v>
      </c>
      <c r="D1151">
        <v>0.02</v>
      </c>
      <c r="F1151">
        <v>1.0452999999999999</v>
      </c>
      <c r="I1151" s="444">
        <v>43517.020833333336</v>
      </c>
      <c r="J1151">
        <v>1.04766</v>
      </c>
      <c r="N1151">
        <v>2.59</v>
      </c>
      <c r="Q1151">
        <v>361</v>
      </c>
      <c r="R1151" t="s">
        <v>97</v>
      </c>
      <c r="S1151">
        <v>4</v>
      </c>
    </row>
    <row r="1152" spans="1:19">
      <c r="A1152">
        <v>1155</v>
      </c>
      <c r="B1152" s="444">
        <v>43509.044444444444</v>
      </c>
      <c r="C1152" t="s">
        <v>97</v>
      </c>
      <c r="D1152">
        <v>0.03</v>
      </c>
      <c r="F1152">
        <v>1.0441800000000001</v>
      </c>
      <c r="I1152" s="444">
        <v>43517.020833333336</v>
      </c>
      <c r="J1152">
        <v>1.04766</v>
      </c>
      <c r="N1152">
        <v>6.14</v>
      </c>
      <c r="Q1152">
        <v>361</v>
      </c>
      <c r="R1152" t="s">
        <v>97</v>
      </c>
      <c r="S1152">
        <v>4</v>
      </c>
    </row>
    <row r="1153" spans="1:19">
      <c r="A1153">
        <v>1157</v>
      </c>
      <c r="B1153" s="444">
        <v>43509.088194444441</v>
      </c>
      <c r="C1153" t="s">
        <v>97</v>
      </c>
      <c r="D1153">
        <v>0.05</v>
      </c>
      <c r="F1153">
        <v>1.0413399999999999</v>
      </c>
      <c r="I1153" s="444">
        <v>43517.020833333336</v>
      </c>
      <c r="J1153">
        <v>1.04766</v>
      </c>
      <c r="N1153">
        <v>19.809999999999999</v>
      </c>
      <c r="Q1153">
        <v>361</v>
      </c>
      <c r="R1153" t="s">
        <v>97</v>
      </c>
      <c r="S1153">
        <v>4</v>
      </c>
    </row>
    <row r="1154" spans="1:19">
      <c r="A1154">
        <v>1135</v>
      </c>
      <c r="B1154" s="444">
        <v>43509.041666666664</v>
      </c>
      <c r="C1154" t="s">
        <v>98</v>
      </c>
      <c r="D1154">
        <v>0.01</v>
      </c>
      <c r="F1154">
        <v>1.0466200000000001</v>
      </c>
      <c r="I1154" s="444">
        <v>43509.041666666664</v>
      </c>
      <c r="J1154">
        <v>1.0456000000000001</v>
      </c>
      <c r="N1154">
        <v>0.69</v>
      </c>
      <c r="Q1154">
        <v>362</v>
      </c>
      <c r="R1154" t="s">
        <v>98</v>
      </c>
      <c r="S1154">
        <v>1</v>
      </c>
    </row>
    <row r="1155" spans="1:19">
      <c r="A1155">
        <v>1156</v>
      </c>
      <c r="B1155" s="444">
        <v>43509.051388888889</v>
      </c>
      <c r="C1155" t="s">
        <v>98</v>
      </c>
      <c r="D1155">
        <v>0.01</v>
      </c>
      <c r="F1155">
        <v>1.04511</v>
      </c>
      <c r="I1155" s="444">
        <v>43509.086111111108</v>
      </c>
      <c r="J1155">
        <v>1.04312</v>
      </c>
      <c r="N1155">
        <v>1.34</v>
      </c>
      <c r="Q1155">
        <v>363</v>
      </c>
      <c r="R1155" t="s">
        <v>98</v>
      </c>
      <c r="S1155">
        <v>1</v>
      </c>
    </row>
    <row r="1156" spans="1:19">
      <c r="A1156">
        <v>1158</v>
      </c>
      <c r="B1156" s="444">
        <v>43509.095138888886</v>
      </c>
      <c r="C1156" t="s">
        <v>98</v>
      </c>
      <c r="D1156">
        <v>0.01</v>
      </c>
      <c r="F1156">
        <v>1.0428900000000001</v>
      </c>
      <c r="I1156" s="444">
        <v>43509.106249999997</v>
      </c>
      <c r="J1156">
        <v>1.04084</v>
      </c>
      <c r="N1156">
        <v>1.38</v>
      </c>
      <c r="Q1156">
        <v>364</v>
      </c>
      <c r="R1156" t="s">
        <v>98</v>
      </c>
      <c r="S1156">
        <v>1</v>
      </c>
    </row>
    <row r="1157" spans="1:19">
      <c r="A1157">
        <v>1159</v>
      </c>
      <c r="B1157" s="444">
        <v>43509.120138888888</v>
      </c>
      <c r="C1157" t="s">
        <v>98</v>
      </c>
      <c r="D1157">
        <v>0.01</v>
      </c>
      <c r="F1157">
        <v>1.0401899999999999</v>
      </c>
      <c r="I1157" s="444">
        <v>43510.421527777777</v>
      </c>
      <c r="J1157">
        <v>1.0394300000000001</v>
      </c>
      <c r="N1157">
        <v>0.43</v>
      </c>
      <c r="Q1157">
        <v>365</v>
      </c>
      <c r="R1157" t="s">
        <v>98</v>
      </c>
      <c r="S1157">
        <v>4</v>
      </c>
    </row>
    <row r="1158" spans="1:19">
      <c r="A1158">
        <v>1160</v>
      </c>
      <c r="B1158" s="444">
        <v>43509.15347222222</v>
      </c>
      <c r="C1158" t="s">
        <v>98</v>
      </c>
      <c r="D1158">
        <v>0.01</v>
      </c>
      <c r="F1158">
        <v>1.0412999999999999</v>
      </c>
      <c r="I1158" s="444">
        <v>43510.421527777777</v>
      </c>
      <c r="J1158">
        <v>1.0394300000000001</v>
      </c>
      <c r="N1158">
        <v>1.18</v>
      </c>
      <c r="Q1158">
        <v>365</v>
      </c>
      <c r="R1158" t="s">
        <v>98</v>
      </c>
      <c r="S1158">
        <v>4</v>
      </c>
    </row>
    <row r="1159" spans="1:19">
      <c r="A1159">
        <v>1161</v>
      </c>
      <c r="B1159" s="444">
        <v>43509.337500000001</v>
      </c>
      <c r="C1159" t="s">
        <v>98</v>
      </c>
      <c r="D1159">
        <v>0.01</v>
      </c>
      <c r="F1159">
        <v>1.0424</v>
      </c>
      <c r="I1159" s="444">
        <v>43510.421527777777</v>
      </c>
      <c r="J1159">
        <v>1.0394300000000001</v>
      </c>
      <c r="N1159">
        <v>1.92</v>
      </c>
      <c r="Q1159">
        <v>365</v>
      </c>
      <c r="R1159" t="s">
        <v>98</v>
      </c>
      <c r="S1159">
        <v>4</v>
      </c>
    </row>
    <row r="1160" spans="1:19">
      <c r="A1160">
        <v>1162</v>
      </c>
      <c r="B1160" s="444">
        <v>43509.34652777778</v>
      </c>
      <c r="C1160" t="s">
        <v>98</v>
      </c>
      <c r="D1160">
        <v>0.01</v>
      </c>
      <c r="F1160">
        <v>1.0435000000000001</v>
      </c>
      <c r="I1160" s="444">
        <v>43510.421527777777</v>
      </c>
      <c r="J1160">
        <v>1.0394300000000001</v>
      </c>
      <c r="N1160">
        <v>2.66</v>
      </c>
      <c r="Q1160">
        <v>365</v>
      </c>
      <c r="R1160" t="s">
        <v>98</v>
      </c>
      <c r="S1160">
        <v>4</v>
      </c>
    </row>
    <row r="1161" spans="1:19">
      <c r="A1161">
        <v>1163</v>
      </c>
      <c r="B1161" s="444">
        <v>43510.55</v>
      </c>
      <c r="C1161" t="s">
        <v>98</v>
      </c>
      <c r="D1161">
        <v>0.01</v>
      </c>
      <c r="F1161">
        <v>1.0403800000000001</v>
      </c>
      <c r="I1161" s="444">
        <v>43510.564583333333</v>
      </c>
      <c r="J1161">
        <v>1.0383899999999999</v>
      </c>
      <c r="N1161">
        <v>1.34</v>
      </c>
      <c r="Q1161">
        <v>366</v>
      </c>
      <c r="R1161" t="s">
        <v>98</v>
      </c>
      <c r="S1161">
        <v>1</v>
      </c>
    </row>
    <row r="1162" spans="1:19">
      <c r="A1162">
        <v>1164</v>
      </c>
      <c r="B1162" s="444">
        <v>43510.587500000001</v>
      </c>
      <c r="C1162" t="s">
        <v>98</v>
      </c>
      <c r="D1162">
        <v>0.01</v>
      </c>
      <c r="F1162">
        <v>1.03868</v>
      </c>
      <c r="I1162" s="444">
        <v>43511.432638888888</v>
      </c>
      <c r="J1162">
        <v>1.03722</v>
      </c>
      <c r="N1162">
        <v>0.95</v>
      </c>
      <c r="Q1162">
        <v>367</v>
      </c>
      <c r="R1162" t="s">
        <v>98</v>
      </c>
      <c r="S1162">
        <v>2</v>
      </c>
    </row>
    <row r="1163" spans="1:19">
      <c r="A1163">
        <v>1165</v>
      </c>
      <c r="B1163" s="444">
        <v>43511</v>
      </c>
      <c r="C1163" t="s">
        <v>98</v>
      </c>
      <c r="D1163">
        <v>0.01</v>
      </c>
      <c r="F1163">
        <v>1.03979</v>
      </c>
      <c r="I1163" s="444">
        <v>43511.432638888888</v>
      </c>
      <c r="J1163">
        <v>1.03722</v>
      </c>
      <c r="N1163">
        <v>1.73</v>
      </c>
      <c r="Q1163">
        <v>367</v>
      </c>
      <c r="R1163" t="s">
        <v>98</v>
      </c>
      <c r="S1163">
        <v>2</v>
      </c>
    </row>
    <row r="1164" spans="1:19">
      <c r="A1164">
        <v>1166</v>
      </c>
      <c r="B1164" s="444">
        <v>43511.570138888892</v>
      </c>
      <c r="C1164" t="s">
        <v>98</v>
      </c>
      <c r="D1164">
        <v>0.01</v>
      </c>
      <c r="F1164">
        <v>1.0384899999999999</v>
      </c>
      <c r="I1164" s="444">
        <v>43517.250694444447</v>
      </c>
      <c r="J1164">
        <v>1.0398000000000001</v>
      </c>
      <c r="N1164">
        <v>-1.03</v>
      </c>
      <c r="Q1164">
        <v>368</v>
      </c>
      <c r="R1164" t="s">
        <v>98</v>
      </c>
      <c r="S1164">
        <v>7</v>
      </c>
    </row>
    <row r="1165" spans="1:19">
      <c r="A1165">
        <v>1167</v>
      </c>
      <c r="B1165" s="444">
        <v>43511.75277777778</v>
      </c>
      <c r="C1165" t="s">
        <v>98</v>
      </c>
      <c r="D1165">
        <v>0.01</v>
      </c>
      <c r="F1165">
        <v>1.03959</v>
      </c>
      <c r="I1165" s="444">
        <v>43517.250694444447</v>
      </c>
      <c r="J1165">
        <v>1.0398000000000001</v>
      </c>
      <c r="N1165">
        <v>-0.28999999999999998</v>
      </c>
      <c r="Q1165">
        <v>368</v>
      </c>
      <c r="R1165" t="s">
        <v>98</v>
      </c>
      <c r="S1165">
        <v>7</v>
      </c>
    </row>
    <row r="1166" spans="1:19">
      <c r="A1166">
        <v>1168</v>
      </c>
      <c r="B1166" s="444">
        <v>43513.923611111109</v>
      </c>
      <c r="C1166" t="s">
        <v>98</v>
      </c>
      <c r="D1166">
        <v>0.01</v>
      </c>
      <c r="F1166">
        <v>1.0407</v>
      </c>
      <c r="I1166" s="444">
        <v>43517.250694444447</v>
      </c>
      <c r="J1166">
        <v>1.0398000000000001</v>
      </c>
      <c r="N1166">
        <v>0.46</v>
      </c>
      <c r="Q1166">
        <v>368</v>
      </c>
      <c r="R1166" t="s">
        <v>98</v>
      </c>
      <c r="S1166">
        <v>7</v>
      </c>
    </row>
    <row r="1167" spans="1:19">
      <c r="A1167">
        <v>1169</v>
      </c>
      <c r="B1167" s="444">
        <v>43514.716666666667</v>
      </c>
      <c r="C1167" t="s">
        <v>98</v>
      </c>
      <c r="D1167">
        <v>0.01</v>
      </c>
      <c r="F1167">
        <v>1.0418000000000001</v>
      </c>
      <c r="I1167" s="444">
        <v>43517.250694444447</v>
      </c>
      <c r="J1167">
        <v>1.0398000000000001</v>
      </c>
      <c r="N1167">
        <v>1.22</v>
      </c>
      <c r="Q1167">
        <v>368</v>
      </c>
      <c r="R1167" t="s">
        <v>98</v>
      </c>
      <c r="S1167">
        <v>7</v>
      </c>
    </row>
    <row r="1168" spans="1:19">
      <c r="A1168">
        <v>1170</v>
      </c>
      <c r="B1168" s="444">
        <v>43515.697916666664</v>
      </c>
      <c r="C1168" t="s">
        <v>98</v>
      </c>
      <c r="D1168">
        <v>0.02</v>
      </c>
      <c r="F1168">
        <v>1.04291</v>
      </c>
      <c r="I1168" s="444">
        <v>43517.250694444447</v>
      </c>
      <c r="J1168">
        <v>1.0398000000000001</v>
      </c>
      <c r="N1168">
        <v>3.98</v>
      </c>
      <c r="Q1168">
        <v>368</v>
      </c>
      <c r="R1168" t="s">
        <v>98</v>
      </c>
      <c r="S1168">
        <v>7</v>
      </c>
    </row>
    <row r="1169" spans="1:19">
      <c r="A1169">
        <v>1171</v>
      </c>
      <c r="B1169" s="444">
        <v>43516.679166666669</v>
      </c>
      <c r="C1169" t="s">
        <v>98</v>
      </c>
      <c r="D1169">
        <v>0.03</v>
      </c>
      <c r="F1169">
        <v>1.0440199999999999</v>
      </c>
      <c r="I1169" s="444">
        <v>43517.250694444447</v>
      </c>
      <c r="J1169">
        <v>1.0398000000000001</v>
      </c>
      <c r="N1169">
        <v>8.3000000000000007</v>
      </c>
      <c r="Q1169">
        <v>368</v>
      </c>
      <c r="R1169" t="s">
        <v>98</v>
      </c>
      <c r="S1169">
        <v>7</v>
      </c>
    </row>
    <row r="1170" spans="1:19">
      <c r="A1170">
        <v>1172</v>
      </c>
      <c r="B1170" s="444">
        <v>43516.993055555555</v>
      </c>
      <c r="C1170" t="s">
        <v>98</v>
      </c>
      <c r="D1170">
        <v>0.05</v>
      </c>
      <c r="F1170">
        <v>1.04512</v>
      </c>
      <c r="I1170" s="444">
        <v>43517.250694444447</v>
      </c>
      <c r="J1170">
        <v>1.0398000000000001</v>
      </c>
      <c r="N1170">
        <v>17.54</v>
      </c>
      <c r="Q1170">
        <v>368</v>
      </c>
      <c r="R1170" t="s">
        <v>98</v>
      </c>
      <c r="S1170">
        <v>7</v>
      </c>
    </row>
    <row r="1171" spans="1:19">
      <c r="A1171">
        <v>1151</v>
      </c>
      <c r="B1171" s="444">
        <v>43517.020833333336</v>
      </c>
      <c r="C1171" t="s">
        <v>97</v>
      </c>
      <c r="D1171">
        <v>0.01</v>
      </c>
      <c r="F1171">
        <v>1.0464</v>
      </c>
      <c r="I1171" s="444">
        <v>43517.020833333336</v>
      </c>
      <c r="J1171">
        <v>1.04765</v>
      </c>
      <c r="N1171">
        <v>0.84</v>
      </c>
      <c r="Q1171">
        <v>369</v>
      </c>
      <c r="R1171" t="s">
        <v>97</v>
      </c>
      <c r="S1171">
        <v>1</v>
      </c>
    </row>
    <row r="1172" spans="1:19">
      <c r="A1172">
        <v>1152</v>
      </c>
      <c r="B1172" s="444">
        <v>43517.020833333336</v>
      </c>
      <c r="C1172" t="s">
        <v>97</v>
      </c>
      <c r="D1172">
        <v>0.01</v>
      </c>
      <c r="F1172">
        <v>1.0464</v>
      </c>
      <c r="I1172" s="444">
        <v>43517.020833333336</v>
      </c>
      <c r="J1172">
        <v>1.04765</v>
      </c>
      <c r="N1172">
        <v>0.84</v>
      </c>
      <c r="Q1172">
        <v>370</v>
      </c>
      <c r="R1172" t="s">
        <v>97</v>
      </c>
      <c r="S1172">
        <v>1</v>
      </c>
    </row>
    <row r="1173" spans="1:19">
      <c r="A1173">
        <v>1153</v>
      </c>
      <c r="B1173" s="444">
        <v>43517.020833333336</v>
      </c>
      <c r="C1173" t="s">
        <v>97</v>
      </c>
      <c r="D1173">
        <v>0.01</v>
      </c>
      <c r="F1173">
        <v>1.0471999999999999</v>
      </c>
      <c r="I1173" s="444">
        <v>43517.020833333336</v>
      </c>
      <c r="J1173">
        <v>1.04765</v>
      </c>
      <c r="N1173">
        <v>0.3</v>
      </c>
      <c r="Q1173">
        <v>371</v>
      </c>
      <c r="R1173" t="s">
        <v>97</v>
      </c>
      <c r="S1173">
        <v>1</v>
      </c>
    </row>
    <row r="1174" spans="1:19">
      <c r="A1174">
        <v>1173</v>
      </c>
      <c r="B1174" s="444">
        <v>43517.04583333333</v>
      </c>
      <c r="C1174" t="s">
        <v>97</v>
      </c>
      <c r="D1174">
        <v>0.01</v>
      </c>
      <c r="F1174">
        <v>1.0476799999999999</v>
      </c>
      <c r="I1174" s="444">
        <v>43518.125</v>
      </c>
      <c r="J1174">
        <v>1.04637</v>
      </c>
      <c r="N1174">
        <v>-0.91</v>
      </c>
      <c r="Q1174">
        <v>372</v>
      </c>
      <c r="R1174" t="s">
        <v>97</v>
      </c>
      <c r="S1174">
        <v>6</v>
      </c>
    </row>
    <row r="1175" spans="1:19">
      <c r="A1175">
        <v>1174</v>
      </c>
      <c r="B1175" s="444">
        <v>43517.052083333336</v>
      </c>
      <c r="C1175" t="s">
        <v>97</v>
      </c>
      <c r="D1175">
        <v>0.01</v>
      </c>
      <c r="F1175">
        <v>1.0465800000000001</v>
      </c>
      <c r="I1175" s="444">
        <v>43518.125</v>
      </c>
      <c r="J1175">
        <v>1.04637</v>
      </c>
      <c r="N1175">
        <v>-0.17</v>
      </c>
      <c r="Q1175">
        <v>372</v>
      </c>
      <c r="R1175" t="s">
        <v>97</v>
      </c>
      <c r="S1175">
        <v>6</v>
      </c>
    </row>
    <row r="1176" spans="1:19">
      <c r="A1176">
        <v>1175</v>
      </c>
      <c r="B1176" s="444">
        <v>43517.058333333334</v>
      </c>
      <c r="C1176" t="s">
        <v>97</v>
      </c>
      <c r="D1176">
        <v>0.01</v>
      </c>
      <c r="F1176">
        <v>1.04545</v>
      </c>
      <c r="I1176" s="444">
        <v>43518.125</v>
      </c>
      <c r="J1176">
        <v>1.04637</v>
      </c>
      <c r="N1176">
        <v>0.59</v>
      </c>
      <c r="Q1176">
        <v>372</v>
      </c>
      <c r="R1176" t="s">
        <v>97</v>
      </c>
      <c r="S1176">
        <v>6</v>
      </c>
    </row>
    <row r="1177" spans="1:19">
      <c r="A1177">
        <v>1176</v>
      </c>
      <c r="B1177" s="444">
        <v>43517.227083333331</v>
      </c>
      <c r="C1177" t="s">
        <v>97</v>
      </c>
      <c r="D1177">
        <v>0.01</v>
      </c>
      <c r="F1177">
        <v>1.0436399999999999</v>
      </c>
      <c r="I1177" s="444">
        <v>43518.125</v>
      </c>
      <c r="J1177">
        <v>1.04637</v>
      </c>
      <c r="N1177">
        <v>1.81</v>
      </c>
      <c r="Q1177">
        <v>372</v>
      </c>
      <c r="R1177" t="s">
        <v>97</v>
      </c>
      <c r="S1177">
        <v>6</v>
      </c>
    </row>
    <row r="1178" spans="1:19">
      <c r="A1178">
        <v>1177</v>
      </c>
      <c r="B1178" s="444">
        <v>43517.227777777778</v>
      </c>
      <c r="C1178" t="s">
        <v>97</v>
      </c>
      <c r="D1178">
        <v>0.02</v>
      </c>
      <c r="F1178">
        <v>1.04254</v>
      </c>
      <c r="I1178" s="444">
        <v>43518.125</v>
      </c>
      <c r="J1178">
        <v>1.04637</v>
      </c>
      <c r="N1178">
        <v>5.0999999999999996</v>
      </c>
      <c r="Q1178">
        <v>372</v>
      </c>
      <c r="R1178" t="s">
        <v>97</v>
      </c>
      <c r="S1178">
        <v>6</v>
      </c>
    </row>
    <row r="1179" spans="1:19">
      <c r="A1179">
        <v>1178</v>
      </c>
      <c r="B1179" s="444">
        <v>43517.229166666664</v>
      </c>
      <c r="C1179" t="s">
        <v>97</v>
      </c>
      <c r="D1179">
        <v>0.03</v>
      </c>
      <c r="F1179">
        <v>1.0407900000000001</v>
      </c>
      <c r="I1179" s="444">
        <v>43518.125</v>
      </c>
      <c r="J1179">
        <v>1.04637</v>
      </c>
      <c r="N1179">
        <v>11.19</v>
      </c>
      <c r="Q1179">
        <v>372</v>
      </c>
      <c r="R1179" t="s">
        <v>97</v>
      </c>
      <c r="S1179">
        <v>6</v>
      </c>
    </row>
    <row r="1180" spans="1:19">
      <c r="A1180">
        <v>1179</v>
      </c>
      <c r="B1180" s="444">
        <v>43517.256249999999</v>
      </c>
      <c r="C1180" t="s">
        <v>98</v>
      </c>
      <c r="D1180">
        <v>0.01</v>
      </c>
      <c r="F1180">
        <v>1.042</v>
      </c>
      <c r="I1180" s="444">
        <v>43517.613888888889</v>
      </c>
      <c r="J1180">
        <v>1.04071</v>
      </c>
      <c r="N1180">
        <v>0.87</v>
      </c>
      <c r="Q1180">
        <v>373</v>
      </c>
      <c r="R1180" t="s">
        <v>98</v>
      </c>
      <c r="S1180">
        <v>2</v>
      </c>
    </row>
    <row r="1181" spans="1:19">
      <c r="A1181">
        <v>1180</v>
      </c>
      <c r="B1181" s="444">
        <v>43517.311111111114</v>
      </c>
      <c r="C1181" t="s">
        <v>98</v>
      </c>
      <c r="D1181">
        <v>0.01</v>
      </c>
      <c r="F1181">
        <v>1.04345</v>
      </c>
      <c r="I1181" s="444">
        <v>43517.613888888889</v>
      </c>
      <c r="J1181">
        <v>1.04071</v>
      </c>
      <c r="N1181">
        <v>1.85</v>
      </c>
      <c r="Q1181">
        <v>373</v>
      </c>
      <c r="R1181" t="s">
        <v>98</v>
      </c>
      <c r="S1181">
        <v>2</v>
      </c>
    </row>
    <row r="1182" spans="1:19">
      <c r="A1182">
        <v>1181</v>
      </c>
      <c r="B1182" s="444">
        <v>43517.863194444442</v>
      </c>
      <c r="C1182" t="s">
        <v>98</v>
      </c>
      <c r="D1182">
        <v>0.01</v>
      </c>
      <c r="F1182">
        <v>1.0424199999999999</v>
      </c>
      <c r="I1182" s="444">
        <v>43518.660416666666</v>
      </c>
      <c r="J1182">
        <v>1.0430999999999999</v>
      </c>
      <c r="N1182">
        <v>-0.49</v>
      </c>
      <c r="Q1182">
        <v>374</v>
      </c>
      <c r="R1182" t="s">
        <v>98</v>
      </c>
      <c r="S1182">
        <v>4</v>
      </c>
    </row>
    <row r="1183" spans="1:19">
      <c r="A1183">
        <v>1182</v>
      </c>
      <c r="B1183" s="444">
        <v>43517.996527777781</v>
      </c>
      <c r="C1183" t="s">
        <v>98</v>
      </c>
      <c r="D1183">
        <v>0.01</v>
      </c>
      <c r="F1183">
        <v>1.0435300000000001</v>
      </c>
      <c r="I1183" s="444">
        <v>43518.660416666666</v>
      </c>
      <c r="J1183">
        <v>1.0430999999999999</v>
      </c>
      <c r="N1183">
        <v>0.26</v>
      </c>
      <c r="Q1183">
        <v>374</v>
      </c>
      <c r="R1183" t="s">
        <v>98</v>
      </c>
      <c r="S1183">
        <v>4</v>
      </c>
    </row>
    <row r="1184" spans="1:19">
      <c r="A1184">
        <v>1183</v>
      </c>
      <c r="B1184" s="444">
        <v>43518.126388888886</v>
      </c>
      <c r="C1184" t="s">
        <v>98</v>
      </c>
      <c r="D1184">
        <v>0.01</v>
      </c>
      <c r="F1184">
        <v>1.04731</v>
      </c>
      <c r="I1184" s="444">
        <v>43518.660416666666</v>
      </c>
      <c r="J1184">
        <v>1.0430999999999999</v>
      </c>
      <c r="N1184">
        <v>2.84</v>
      </c>
      <c r="Q1184">
        <v>374</v>
      </c>
      <c r="R1184" t="s">
        <v>98</v>
      </c>
      <c r="S1184">
        <v>4</v>
      </c>
    </row>
    <row r="1185" spans="1:19">
      <c r="A1185">
        <v>1184</v>
      </c>
      <c r="B1185" s="444">
        <v>43518.12777777778</v>
      </c>
      <c r="C1185" t="s">
        <v>98</v>
      </c>
      <c r="D1185">
        <v>0.01</v>
      </c>
      <c r="F1185">
        <v>1.0484100000000001</v>
      </c>
      <c r="I1185" s="444">
        <v>43518.660416666666</v>
      </c>
      <c r="J1185">
        <v>1.0430999999999999</v>
      </c>
      <c r="N1185">
        <v>3.58</v>
      </c>
      <c r="Q1185">
        <v>374</v>
      </c>
      <c r="R1185" t="s">
        <v>98</v>
      </c>
      <c r="S1185">
        <v>4</v>
      </c>
    </row>
    <row r="1186" spans="1:19">
      <c r="A1186">
        <v>1185</v>
      </c>
      <c r="B1186" s="444">
        <v>43518.129861111112</v>
      </c>
      <c r="C1186" t="s">
        <v>97</v>
      </c>
      <c r="D1186">
        <v>0.01</v>
      </c>
      <c r="F1186">
        <v>1.04687</v>
      </c>
      <c r="I1186" s="444">
        <v>43518.186805555553</v>
      </c>
      <c r="J1186">
        <v>1.04887</v>
      </c>
      <c r="N1186">
        <v>1.35</v>
      </c>
      <c r="Q1186">
        <v>375</v>
      </c>
      <c r="R1186" t="s">
        <v>97</v>
      </c>
      <c r="S1186">
        <v>1</v>
      </c>
    </row>
    <row r="1187" spans="1:19">
      <c r="A1187">
        <v>1186</v>
      </c>
      <c r="B1187" s="444">
        <v>43518.189583333333</v>
      </c>
      <c r="C1187" t="s">
        <v>97</v>
      </c>
      <c r="D1187">
        <v>0.01</v>
      </c>
      <c r="F1187">
        <v>1.0480499999999999</v>
      </c>
      <c r="I1187" s="444">
        <v>43545.999305555553</v>
      </c>
      <c r="J1187">
        <v>1.03261</v>
      </c>
      <c r="N1187">
        <v>-11.2</v>
      </c>
      <c r="Q1187">
        <v>376</v>
      </c>
      <c r="R1187" t="s">
        <v>97</v>
      </c>
      <c r="S1187">
        <v>9</v>
      </c>
    </row>
    <row r="1188" spans="1:19">
      <c r="A1188">
        <v>1187</v>
      </c>
      <c r="B1188" s="444">
        <v>43518.295138888891</v>
      </c>
      <c r="C1188" t="s">
        <v>97</v>
      </c>
      <c r="D1188">
        <v>0.01</v>
      </c>
      <c r="F1188">
        <v>1.04695</v>
      </c>
      <c r="I1188" s="444">
        <v>43545.999305555553</v>
      </c>
      <c r="J1188">
        <v>1.03261</v>
      </c>
      <c r="N1188">
        <v>-10.46</v>
      </c>
      <c r="Q1188">
        <v>376</v>
      </c>
      <c r="R1188" t="s">
        <v>97</v>
      </c>
      <c r="S1188">
        <v>9</v>
      </c>
    </row>
    <row r="1189" spans="1:19">
      <c r="A1189">
        <v>1188</v>
      </c>
      <c r="B1189" s="444">
        <v>43518.419444444444</v>
      </c>
      <c r="C1189" t="s">
        <v>97</v>
      </c>
      <c r="D1189">
        <v>0.01</v>
      </c>
      <c r="F1189">
        <v>1.0458400000000001</v>
      </c>
      <c r="I1189" s="444">
        <v>43545.999305555553</v>
      </c>
      <c r="J1189">
        <v>1.03261</v>
      </c>
      <c r="N1189">
        <v>-9.7100000000000009</v>
      </c>
      <c r="Q1189">
        <v>376</v>
      </c>
      <c r="R1189" t="s">
        <v>97</v>
      </c>
      <c r="S1189">
        <v>9</v>
      </c>
    </row>
    <row r="1190" spans="1:19">
      <c r="A1190">
        <v>1189</v>
      </c>
      <c r="B1190" s="444">
        <v>43518.472222222219</v>
      </c>
      <c r="C1190" t="s">
        <v>97</v>
      </c>
      <c r="D1190">
        <v>0.01</v>
      </c>
      <c r="F1190">
        <v>1.0446899999999999</v>
      </c>
      <c r="I1190" s="444">
        <v>43545.999305555553</v>
      </c>
      <c r="J1190">
        <v>1.03261</v>
      </c>
      <c r="N1190">
        <v>-8.94</v>
      </c>
      <c r="Q1190">
        <v>376</v>
      </c>
      <c r="R1190" t="s">
        <v>97</v>
      </c>
      <c r="S1190">
        <v>9</v>
      </c>
    </row>
    <row r="1191" spans="1:19">
      <c r="A1191">
        <v>1190</v>
      </c>
      <c r="B1191" s="444">
        <v>43518.64166666667</v>
      </c>
      <c r="C1191" t="s">
        <v>97</v>
      </c>
      <c r="D1191">
        <v>0.02</v>
      </c>
      <c r="F1191">
        <v>1.0435700000000001</v>
      </c>
      <c r="I1191" s="444">
        <v>43545.999305555553</v>
      </c>
      <c r="J1191">
        <v>1.03261</v>
      </c>
      <c r="N1191">
        <v>-16.37</v>
      </c>
      <c r="Q1191">
        <v>376</v>
      </c>
      <c r="R1191" t="s">
        <v>97</v>
      </c>
      <c r="S1191">
        <v>9</v>
      </c>
    </row>
    <row r="1192" spans="1:19">
      <c r="A1192">
        <v>1191</v>
      </c>
      <c r="B1192" s="444">
        <v>43518.720138888886</v>
      </c>
      <c r="C1192" t="s">
        <v>97</v>
      </c>
      <c r="D1192">
        <v>0.03</v>
      </c>
      <c r="F1192">
        <v>1.0424500000000001</v>
      </c>
      <c r="I1192" s="444">
        <v>43545.999305555553</v>
      </c>
      <c r="J1192">
        <v>1.03261</v>
      </c>
      <c r="N1192">
        <v>-22.29</v>
      </c>
      <c r="Q1192">
        <v>376</v>
      </c>
      <c r="R1192" t="s">
        <v>97</v>
      </c>
      <c r="S1192">
        <v>9</v>
      </c>
    </row>
    <row r="1193" spans="1:19">
      <c r="A1193">
        <v>1192</v>
      </c>
      <c r="B1193" s="444">
        <v>43518.895138888889</v>
      </c>
      <c r="C1193" t="s">
        <v>97</v>
      </c>
      <c r="D1193">
        <v>0.05</v>
      </c>
      <c r="F1193">
        <v>1.0413399999999999</v>
      </c>
      <c r="I1193" s="444">
        <v>43545.999305555553</v>
      </c>
      <c r="J1193">
        <v>1.03261</v>
      </c>
      <c r="N1193">
        <v>-33.4</v>
      </c>
      <c r="Q1193">
        <v>376</v>
      </c>
      <c r="R1193" t="s">
        <v>97</v>
      </c>
      <c r="S1193">
        <v>9</v>
      </c>
    </row>
    <row r="1194" spans="1:19">
      <c r="A1194">
        <v>1210</v>
      </c>
      <c r="B1194" s="444">
        <v>43530.359722222223</v>
      </c>
      <c r="C1194" t="s">
        <v>97</v>
      </c>
      <c r="D1194">
        <v>0.09</v>
      </c>
      <c r="F1194">
        <v>1.0367299999999999</v>
      </c>
      <c r="I1194" s="444">
        <v>43545.999305555553</v>
      </c>
      <c r="J1194">
        <v>1.03261</v>
      </c>
      <c r="N1194">
        <v>-29.51</v>
      </c>
      <c r="Q1194">
        <v>376</v>
      </c>
      <c r="R1194" t="s">
        <v>97</v>
      </c>
      <c r="S1194">
        <v>9</v>
      </c>
    </row>
    <row r="1195" spans="1:19">
      <c r="A1195">
        <v>1220</v>
      </c>
      <c r="B1195" s="444">
        <v>43536.518055555556</v>
      </c>
      <c r="C1195" t="s">
        <v>97</v>
      </c>
      <c r="D1195">
        <v>0.16</v>
      </c>
      <c r="F1195">
        <v>1.0321100000000001</v>
      </c>
      <c r="I1195" s="444">
        <v>43545.999305555553</v>
      </c>
      <c r="J1195">
        <v>1.03261</v>
      </c>
      <c r="N1195">
        <v>0.18</v>
      </c>
      <c r="Q1195">
        <v>376</v>
      </c>
      <c r="R1195" t="s">
        <v>97</v>
      </c>
      <c r="S1195">
        <v>9</v>
      </c>
    </row>
    <row r="1196" spans="1:19">
      <c r="A1196">
        <v>1193</v>
      </c>
      <c r="B1196" s="444">
        <v>43518.913888888892</v>
      </c>
      <c r="C1196" t="s">
        <v>98</v>
      </c>
      <c r="D1196">
        <v>0.01</v>
      </c>
      <c r="F1196">
        <v>1.0418000000000001</v>
      </c>
      <c r="I1196" s="444">
        <v>43520.919444444444</v>
      </c>
      <c r="J1196">
        <v>1.0399400000000001</v>
      </c>
      <c r="N1196">
        <v>1.26</v>
      </c>
      <c r="Q1196">
        <v>377</v>
      </c>
      <c r="R1196" t="s">
        <v>98</v>
      </c>
      <c r="S1196">
        <v>1</v>
      </c>
    </row>
    <row r="1197" spans="1:19">
      <c r="A1197">
        <v>1194</v>
      </c>
      <c r="B1197" s="444">
        <v>43520.939583333333</v>
      </c>
      <c r="C1197" t="s">
        <v>98</v>
      </c>
      <c r="D1197">
        <v>0.01</v>
      </c>
      <c r="F1197">
        <v>1.04081</v>
      </c>
      <c r="I1197" s="444">
        <v>43521.124305555553</v>
      </c>
      <c r="J1197">
        <v>1.03939</v>
      </c>
      <c r="N1197">
        <v>0.93</v>
      </c>
      <c r="Q1197">
        <v>378</v>
      </c>
      <c r="R1197" t="s">
        <v>98</v>
      </c>
      <c r="S1197">
        <v>2</v>
      </c>
    </row>
    <row r="1198" spans="1:19">
      <c r="A1198">
        <v>1195</v>
      </c>
      <c r="B1198" s="444">
        <v>43520.95208333333</v>
      </c>
      <c r="C1198" t="s">
        <v>98</v>
      </c>
      <c r="D1198">
        <v>0.01</v>
      </c>
      <c r="F1198">
        <v>1.0419700000000001</v>
      </c>
      <c r="I1198" s="444">
        <v>43521.124305555553</v>
      </c>
      <c r="J1198">
        <v>1.03939</v>
      </c>
      <c r="N1198">
        <v>1.71</v>
      </c>
      <c r="Q1198">
        <v>378</v>
      </c>
      <c r="R1198" t="s">
        <v>98</v>
      </c>
      <c r="S1198">
        <v>2</v>
      </c>
    </row>
    <row r="1199" spans="1:19">
      <c r="A1199">
        <v>1196</v>
      </c>
      <c r="B1199" s="444">
        <v>43521.310416666667</v>
      </c>
      <c r="C1199" t="s">
        <v>98</v>
      </c>
      <c r="D1199">
        <v>0.01</v>
      </c>
      <c r="F1199">
        <v>1.0415700000000001</v>
      </c>
      <c r="I1199" s="444">
        <v>43522.113888888889</v>
      </c>
      <c r="J1199">
        <v>1.03955</v>
      </c>
      <c r="N1199">
        <v>1.33</v>
      </c>
      <c r="Q1199">
        <v>379</v>
      </c>
      <c r="R1199" t="s">
        <v>98</v>
      </c>
      <c r="S1199">
        <v>1</v>
      </c>
    </row>
    <row r="1200" spans="1:19">
      <c r="A1200">
        <v>1197</v>
      </c>
      <c r="B1200" s="444">
        <v>43522.120138888888</v>
      </c>
      <c r="C1200" t="s">
        <v>98</v>
      </c>
      <c r="D1200">
        <v>0.01</v>
      </c>
      <c r="F1200">
        <v>1.04013</v>
      </c>
      <c r="I1200" s="444">
        <v>43524.917361111111</v>
      </c>
      <c r="J1200">
        <v>1.0407500000000001</v>
      </c>
      <c r="N1200">
        <v>-0.52</v>
      </c>
      <c r="Q1200">
        <v>380</v>
      </c>
      <c r="R1200" t="s">
        <v>98</v>
      </c>
      <c r="S1200">
        <v>6</v>
      </c>
    </row>
    <row r="1201" spans="1:19">
      <c r="A1201">
        <v>1198</v>
      </c>
      <c r="B1201" s="444">
        <v>43522.663888888892</v>
      </c>
      <c r="C1201" t="s">
        <v>98</v>
      </c>
      <c r="D1201">
        <v>0.01</v>
      </c>
      <c r="F1201">
        <v>1.0412399999999999</v>
      </c>
      <c r="I1201" s="444">
        <v>43524.917361111111</v>
      </c>
      <c r="J1201">
        <v>1.0407500000000001</v>
      </c>
      <c r="N1201">
        <v>0.23</v>
      </c>
      <c r="Q1201">
        <v>380</v>
      </c>
      <c r="R1201" t="s">
        <v>98</v>
      </c>
      <c r="S1201">
        <v>6</v>
      </c>
    </row>
    <row r="1202" spans="1:19">
      <c r="A1202">
        <v>1199</v>
      </c>
      <c r="B1202" s="444">
        <v>43522.698611111111</v>
      </c>
      <c r="C1202" t="s">
        <v>98</v>
      </c>
      <c r="D1202">
        <v>0.01</v>
      </c>
      <c r="F1202">
        <v>1.04237</v>
      </c>
      <c r="I1202" s="444">
        <v>43524.917361111111</v>
      </c>
      <c r="J1202">
        <v>1.0407500000000001</v>
      </c>
      <c r="N1202">
        <v>0.99</v>
      </c>
      <c r="Q1202">
        <v>380</v>
      </c>
      <c r="R1202" t="s">
        <v>98</v>
      </c>
      <c r="S1202">
        <v>6</v>
      </c>
    </row>
    <row r="1203" spans="1:19">
      <c r="A1203">
        <v>1200</v>
      </c>
      <c r="B1203" s="444">
        <v>43522.959722222222</v>
      </c>
      <c r="C1203" t="s">
        <v>98</v>
      </c>
      <c r="D1203">
        <v>0.01</v>
      </c>
      <c r="F1203">
        <v>1.04348</v>
      </c>
      <c r="I1203" s="444">
        <v>43524.917361111111</v>
      </c>
      <c r="J1203">
        <v>1.0407500000000001</v>
      </c>
      <c r="N1203">
        <v>1.74</v>
      </c>
      <c r="Q1203">
        <v>380</v>
      </c>
      <c r="R1203" t="s">
        <v>98</v>
      </c>
      <c r="S1203">
        <v>6</v>
      </c>
    </row>
    <row r="1204" spans="1:19">
      <c r="A1204">
        <v>1201</v>
      </c>
      <c r="B1204" s="444">
        <v>43524.008333333331</v>
      </c>
      <c r="C1204" t="s">
        <v>98</v>
      </c>
      <c r="D1204">
        <v>0.02</v>
      </c>
      <c r="F1204">
        <v>1.0445800000000001</v>
      </c>
      <c r="I1204" s="444">
        <v>43524.917361111111</v>
      </c>
      <c r="J1204">
        <v>1.0407500000000001</v>
      </c>
      <c r="N1204">
        <v>5.16</v>
      </c>
      <c r="Q1204">
        <v>380</v>
      </c>
      <c r="R1204" t="s">
        <v>98</v>
      </c>
      <c r="S1204">
        <v>6</v>
      </c>
    </row>
    <row r="1205" spans="1:19">
      <c r="A1205">
        <v>1202</v>
      </c>
      <c r="B1205" s="444">
        <v>43524.021527777775</v>
      </c>
      <c r="C1205" t="s">
        <v>98</v>
      </c>
      <c r="D1205">
        <v>0.03</v>
      </c>
      <c r="F1205">
        <v>1.04569</v>
      </c>
      <c r="I1205" s="444">
        <v>43524.917361111111</v>
      </c>
      <c r="J1205">
        <v>1.0407500000000001</v>
      </c>
      <c r="N1205">
        <v>9.99</v>
      </c>
      <c r="Q1205">
        <v>380</v>
      </c>
      <c r="R1205" t="s">
        <v>98</v>
      </c>
      <c r="S1205">
        <v>6</v>
      </c>
    </row>
    <row r="1206" spans="1:19">
      <c r="A1206">
        <v>1203</v>
      </c>
      <c r="B1206" s="444">
        <v>43524.920138888891</v>
      </c>
      <c r="C1206" t="s">
        <v>98</v>
      </c>
      <c r="D1206">
        <v>0.01</v>
      </c>
      <c r="F1206">
        <v>1.04193</v>
      </c>
      <c r="I1206" s="444">
        <v>43525.730555555558</v>
      </c>
      <c r="J1206">
        <v>1.0399099999999999</v>
      </c>
      <c r="N1206">
        <v>1.33</v>
      </c>
      <c r="Q1206">
        <v>381</v>
      </c>
      <c r="R1206" t="s">
        <v>98</v>
      </c>
      <c r="S1206">
        <v>1</v>
      </c>
    </row>
    <row r="1207" spans="1:19">
      <c r="A1207">
        <v>1204</v>
      </c>
      <c r="B1207" s="444">
        <v>43527.9375</v>
      </c>
      <c r="C1207" t="s">
        <v>98</v>
      </c>
      <c r="D1207">
        <v>0.01</v>
      </c>
      <c r="F1207">
        <v>1.0407500000000001</v>
      </c>
      <c r="I1207" s="444">
        <v>43528.761805555558</v>
      </c>
      <c r="J1207">
        <v>1.03929</v>
      </c>
      <c r="N1207">
        <v>0.95</v>
      </c>
      <c r="Q1207">
        <v>382</v>
      </c>
      <c r="R1207" t="s">
        <v>98</v>
      </c>
      <c r="S1207">
        <v>2</v>
      </c>
    </row>
    <row r="1208" spans="1:19">
      <c r="A1208">
        <v>1205</v>
      </c>
      <c r="B1208" s="444">
        <v>43528.162499999999</v>
      </c>
      <c r="C1208" t="s">
        <v>98</v>
      </c>
      <c r="D1208">
        <v>0.01</v>
      </c>
      <c r="F1208">
        <v>1.04186</v>
      </c>
      <c r="I1208" s="444">
        <v>43528.761805555558</v>
      </c>
      <c r="J1208">
        <v>1.03929</v>
      </c>
      <c r="N1208">
        <v>1.73</v>
      </c>
      <c r="Q1208">
        <v>382</v>
      </c>
      <c r="R1208" t="s">
        <v>98</v>
      </c>
      <c r="S1208">
        <v>2</v>
      </c>
    </row>
    <row r="1209" spans="1:19">
      <c r="A1209">
        <v>1206</v>
      </c>
      <c r="B1209" s="444">
        <v>43529.152777777781</v>
      </c>
      <c r="C1209" t="s">
        <v>98</v>
      </c>
      <c r="D1209">
        <v>0.01</v>
      </c>
      <c r="F1209">
        <v>1.0405500000000001</v>
      </c>
      <c r="I1209" s="444">
        <v>43530.022222222222</v>
      </c>
      <c r="J1209">
        <v>1.0396700000000001</v>
      </c>
      <c r="N1209">
        <v>0.56000000000000005</v>
      </c>
      <c r="Q1209">
        <v>383</v>
      </c>
      <c r="R1209" t="s">
        <v>98</v>
      </c>
      <c r="S1209">
        <v>3</v>
      </c>
    </row>
    <row r="1210" spans="1:19">
      <c r="A1210">
        <v>1207</v>
      </c>
      <c r="B1210" s="444">
        <v>43529.183333333334</v>
      </c>
      <c r="C1210" t="s">
        <v>98</v>
      </c>
      <c r="D1210">
        <v>0.01</v>
      </c>
      <c r="F1210">
        <v>1.0416799999999999</v>
      </c>
      <c r="I1210" s="444">
        <v>43530.022222222222</v>
      </c>
      <c r="J1210">
        <v>1.0396700000000001</v>
      </c>
      <c r="N1210">
        <v>1.33</v>
      </c>
      <c r="Q1210">
        <v>383</v>
      </c>
      <c r="R1210" t="s">
        <v>98</v>
      </c>
      <c r="S1210">
        <v>3</v>
      </c>
    </row>
    <row r="1211" spans="1:19">
      <c r="A1211">
        <v>1208</v>
      </c>
      <c r="B1211" s="444">
        <v>43529.62777777778</v>
      </c>
      <c r="C1211" t="s">
        <v>98</v>
      </c>
      <c r="D1211">
        <v>0.01</v>
      </c>
      <c r="F1211">
        <v>1.0427900000000001</v>
      </c>
      <c r="I1211" s="444">
        <v>43530.022222222222</v>
      </c>
      <c r="J1211">
        <v>1.0396700000000001</v>
      </c>
      <c r="N1211">
        <v>2.0699999999999998</v>
      </c>
      <c r="Q1211">
        <v>383</v>
      </c>
      <c r="R1211" t="s">
        <v>98</v>
      </c>
      <c r="S1211">
        <v>3</v>
      </c>
    </row>
    <row r="1212" spans="1:19">
      <c r="A1212">
        <v>1209</v>
      </c>
      <c r="B1212" s="444">
        <v>43530.051388888889</v>
      </c>
      <c r="C1212" t="s">
        <v>98</v>
      </c>
      <c r="D1212">
        <v>0.01</v>
      </c>
      <c r="F1212">
        <v>1.0405800000000001</v>
      </c>
      <c r="I1212" s="444">
        <v>43530.29583333333</v>
      </c>
      <c r="J1212">
        <v>1.03857</v>
      </c>
      <c r="N1212">
        <v>1.35</v>
      </c>
      <c r="Q1212">
        <v>384</v>
      </c>
      <c r="R1212" t="s">
        <v>98</v>
      </c>
      <c r="S1212">
        <v>1</v>
      </c>
    </row>
    <row r="1213" spans="1:19">
      <c r="A1213">
        <v>1211</v>
      </c>
      <c r="B1213" s="444">
        <v>43530.412499999999</v>
      </c>
      <c r="C1213" t="s">
        <v>98</v>
      </c>
      <c r="D1213">
        <v>0.01</v>
      </c>
      <c r="F1213">
        <v>1.0364500000000001</v>
      </c>
      <c r="I1213" s="444">
        <v>43532.397222222222</v>
      </c>
      <c r="J1213">
        <v>1.0354099999999999</v>
      </c>
      <c r="N1213">
        <v>0.6</v>
      </c>
      <c r="Q1213">
        <v>385</v>
      </c>
      <c r="R1213" t="s">
        <v>98</v>
      </c>
      <c r="S1213">
        <v>3</v>
      </c>
    </row>
    <row r="1214" spans="1:19">
      <c r="A1214">
        <v>1212</v>
      </c>
      <c r="B1214" s="444">
        <v>43530.461805555555</v>
      </c>
      <c r="C1214" t="s">
        <v>98</v>
      </c>
      <c r="D1214">
        <v>0.01</v>
      </c>
      <c r="F1214">
        <v>1.03756</v>
      </c>
      <c r="I1214" s="444">
        <v>43532.397222222222</v>
      </c>
      <c r="J1214">
        <v>1.0354099999999999</v>
      </c>
      <c r="N1214">
        <v>1.35</v>
      </c>
      <c r="Q1214">
        <v>385</v>
      </c>
      <c r="R1214" t="s">
        <v>98</v>
      </c>
      <c r="S1214">
        <v>3</v>
      </c>
    </row>
    <row r="1215" spans="1:19">
      <c r="A1215">
        <v>1213</v>
      </c>
      <c r="B1215" s="444">
        <v>43530.638194444444</v>
      </c>
      <c r="C1215" t="s">
        <v>98</v>
      </c>
      <c r="D1215">
        <v>0.01</v>
      </c>
      <c r="F1215">
        <v>1.03868</v>
      </c>
      <c r="I1215" s="444">
        <v>43532.397222222222</v>
      </c>
      <c r="J1215">
        <v>1.0354099999999999</v>
      </c>
      <c r="N1215">
        <v>2.1</v>
      </c>
      <c r="Q1215">
        <v>385</v>
      </c>
      <c r="R1215" t="s">
        <v>98</v>
      </c>
      <c r="S1215">
        <v>3</v>
      </c>
    </row>
    <row r="1216" spans="1:19">
      <c r="A1216">
        <v>1214</v>
      </c>
      <c r="B1216" s="444">
        <v>43532.581250000003</v>
      </c>
      <c r="C1216" t="s">
        <v>98</v>
      </c>
      <c r="D1216">
        <v>0.01</v>
      </c>
      <c r="F1216">
        <v>1.03494</v>
      </c>
      <c r="I1216" s="444">
        <v>43535.607638888891</v>
      </c>
      <c r="J1216">
        <v>1.0334399999999999</v>
      </c>
      <c r="N1216">
        <v>0.98</v>
      </c>
      <c r="Q1216">
        <v>386</v>
      </c>
      <c r="R1216" t="s">
        <v>98</v>
      </c>
      <c r="S1216">
        <v>2</v>
      </c>
    </row>
    <row r="1217" spans="1:19">
      <c r="A1217">
        <v>1215</v>
      </c>
      <c r="B1217" s="444">
        <v>43532.623611111114</v>
      </c>
      <c r="C1217" t="s">
        <v>98</v>
      </c>
      <c r="D1217">
        <v>0.01</v>
      </c>
      <c r="F1217">
        <v>1.0360400000000001</v>
      </c>
      <c r="I1217" s="444">
        <v>43535.607638888891</v>
      </c>
      <c r="J1217">
        <v>1.0334399999999999</v>
      </c>
      <c r="N1217">
        <v>1.73</v>
      </c>
      <c r="Q1217">
        <v>386</v>
      </c>
      <c r="R1217" t="s">
        <v>98</v>
      </c>
      <c r="S1217">
        <v>2</v>
      </c>
    </row>
    <row r="1218" spans="1:19">
      <c r="A1218">
        <v>1216</v>
      </c>
      <c r="B1218" s="444">
        <v>43535.779861111114</v>
      </c>
      <c r="C1218" t="s">
        <v>98</v>
      </c>
      <c r="D1218">
        <v>0.01</v>
      </c>
      <c r="F1218">
        <v>1.0341</v>
      </c>
      <c r="I1218" s="444">
        <v>43536.224305555559</v>
      </c>
      <c r="J1218">
        <v>1.0326500000000001</v>
      </c>
      <c r="N1218">
        <v>0.95</v>
      </c>
      <c r="Q1218">
        <v>387</v>
      </c>
      <c r="R1218" t="s">
        <v>98</v>
      </c>
      <c r="S1218">
        <v>2</v>
      </c>
    </row>
    <row r="1219" spans="1:19">
      <c r="A1219">
        <v>1217</v>
      </c>
      <c r="B1219" s="444">
        <v>43535.823611111111</v>
      </c>
      <c r="C1219" t="s">
        <v>98</v>
      </c>
      <c r="D1219">
        <v>0.01</v>
      </c>
      <c r="F1219">
        <v>1.0352699999999999</v>
      </c>
      <c r="I1219" s="444">
        <v>43536.224305555559</v>
      </c>
      <c r="J1219">
        <v>1.0326500000000001</v>
      </c>
      <c r="N1219">
        <v>1.74</v>
      </c>
      <c r="Q1219">
        <v>387</v>
      </c>
      <c r="R1219" t="s">
        <v>98</v>
      </c>
      <c r="S1219">
        <v>2</v>
      </c>
    </row>
    <row r="1220" spans="1:19">
      <c r="A1220">
        <v>1218</v>
      </c>
      <c r="B1220" s="444">
        <v>43536.250694444447</v>
      </c>
      <c r="C1220" t="s">
        <v>98</v>
      </c>
      <c r="D1220">
        <v>0.01</v>
      </c>
      <c r="F1220">
        <v>1.0329299999999999</v>
      </c>
      <c r="I1220" s="444">
        <v>43536.57916666667</v>
      </c>
      <c r="J1220">
        <v>1.03145</v>
      </c>
      <c r="N1220">
        <v>1</v>
      </c>
      <c r="Q1220">
        <v>388</v>
      </c>
      <c r="R1220" t="s">
        <v>98</v>
      </c>
      <c r="S1220">
        <v>2</v>
      </c>
    </row>
    <row r="1221" spans="1:19">
      <c r="A1221">
        <v>1219</v>
      </c>
      <c r="B1221" s="444">
        <v>43536.401388888888</v>
      </c>
      <c r="C1221" t="s">
        <v>98</v>
      </c>
      <c r="D1221">
        <v>0.01</v>
      </c>
      <c r="F1221">
        <v>1.03403</v>
      </c>
      <c r="I1221" s="444">
        <v>43536.57916666667</v>
      </c>
      <c r="J1221">
        <v>1.03145</v>
      </c>
      <c r="N1221">
        <v>1.74</v>
      </c>
      <c r="Q1221">
        <v>388</v>
      </c>
      <c r="R1221" t="s">
        <v>98</v>
      </c>
      <c r="S1221">
        <v>2</v>
      </c>
    </row>
    <row r="1222" spans="1:19">
      <c r="A1222">
        <v>1221</v>
      </c>
      <c r="B1222" s="444">
        <v>43536.90625</v>
      </c>
      <c r="C1222" t="s">
        <v>98</v>
      </c>
      <c r="D1222">
        <v>0.01</v>
      </c>
      <c r="F1222">
        <v>1.0324500000000001</v>
      </c>
      <c r="I1222" s="444">
        <v>43536.979166666664</v>
      </c>
      <c r="J1222">
        <v>1.0303899999999999</v>
      </c>
      <c r="N1222">
        <v>1.39</v>
      </c>
      <c r="Q1222">
        <v>389</v>
      </c>
      <c r="R1222" t="s">
        <v>98</v>
      </c>
      <c r="S1222">
        <v>1</v>
      </c>
    </row>
    <row r="1223" spans="1:19">
      <c r="A1223">
        <v>1222</v>
      </c>
      <c r="B1223" s="444">
        <v>43536.984722222223</v>
      </c>
      <c r="C1223" t="s">
        <v>98</v>
      </c>
      <c r="D1223">
        <v>0.01</v>
      </c>
      <c r="F1223">
        <v>1.03016</v>
      </c>
      <c r="I1223" s="444">
        <v>43544.913888888892</v>
      </c>
      <c r="J1223">
        <v>1.03152</v>
      </c>
      <c r="N1223">
        <v>-1.1299999999999999</v>
      </c>
      <c r="Q1223">
        <v>390</v>
      </c>
      <c r="R1223" t="s">
        <v>98</v>
      </c>
      <c r="S1223">
        <v>7</v>
      </c>
    </row>
    <row r="1224" spans="1:19">
      <c r="A1224">
        <v>1223</v>
      </c>
      <c r="B1224" s="444">
        <v>43537.051388888889</v>
      </c>
      <c r="C1224" t="s">
        <v>98</v>
      </c>
      <c r="D1224">
        <v>0.01</v>
      </c>
      <c r="F1224">
        <v>1.0313000000000001</v>
      </c>
      <c r="I1224" s="444">
        <v>43544.913888888892</v>
      </c>
      <c r="J1224">
        <v>1.03152</v>
      </c>
      <c r="N1224">
        <v>-0.33</v>
      </c>
      <c r="Q1224">
        <v>390</v>
      </c>
      <c r="R1224" t="s">
        <v>98</v>
      </c>
      <c r="S1224">
        <v>7</v>
      </c>
    </row>
    <row r="1225" spans="1:19">
      <c r="A1225">
        <v>1224</v>
      </c>
      <c r="B1225" s="444">
        <v>43537.309027777781</v>
      </c>
      <c r="C1225" t="s">
        <v>98</v>
      </c>
      <c r="D1225">
        <v>0.01</v>
      </c>
      <c r="F1225">
        <v>1.0324199999999999</v>
      </c>
      <c r="I1225" s="444">
        <v>43544.913888888892</v>
      </c>
      <c r="J1225">
        <v>1.03152</v>
      </c>
      <c r="N1225">
        <v>0.43</v>
      </c>
      <c r="Q1225">
        <v>390</v>
      </c>
      <c r="R1225" t="s">
        <v>98</v>
      </c>
      <c r="S1225">
        <v>7</v>
      </c>
    </row>
    <row r="1226" spans="1:19">
      <c r="A1226">
        <v>1225</v>
      </c>
      <c r="B1226" s="444">
        <v>43537.563888888886</v>
      </c>
      <c r="C1226" t="s">
        <v>98</v>
      </c>
      <c r="D1226">
        <v>0.01</v>
      </c>
      <c r="F1226">
        <v>1.0335399999999999</v>
      </c>
      <c r="I1226" s="444">
        <v>43544.913888888892</v>
      </c>
      <c r="J1226">
        <v>1.03152</v>
      </c>
      <c r="N1226">
        <v>1.18</v>
      </c>
      <c r="Q1226">
        <v>390</v>
      </c>
      <c r="R1226" t="s">
        <v>98</v>
      </c>
      <c r="S1226">
        <v>7</v>
      </c>
    </row>
    <row r="1227" spans="1:19">
      <c r="A1227">
        <v>1226</v>
      </c>
      <c r="B1227" s="444">
        <v>43537.75</v>
      </c>
      <c r="C1227" t="s">
        <v>98</v>
      </c>
      <c r="D1227">
        <v>0.02</v>
      </c>
      <c r="F1227">
        <v>1.0346599999999999</v>
      </c>
      <c r="I1227" s="444">
        <v>43544.913888888892</v>
      </c>
      <c r="J1227">
        <v>1.03152</v>
      </c>
      <c r="N1227">
        <v>3.87</v>
      </c>
      <c r="Q1227">
        <v>390</v>
      </c>
      <c r="R1227" t="s">
        <v>98</v>
      </c>
      <c r="S1227">
        <v>7</v>
      </c>
    </row>
    <row r="1228" spans="1:19">
      <c r="A1228">
        <v>1227</v>
      </c>
      <c r="B1228" s="444">
        <v>43538.774305555555</v>
      </c>
      <c r="C1228" t="s">
        <v>98</v>
      </c>
      <c r="D1228" s="488">
        <v>0.03</v>
      </c>
      <c r="F1228">
        <v>1.0357799999999999</v>
      </c>
      <c r="I1228" s="444">
        <v>43544.913888888892</v>
      </c>
      <c r="J1228">
        <v>1.03152</v>
      </c>
      <c r="N1228">
        <v>8.3000000000000007</v>
      </c>
      <c r="Q1228">
        <v>390</v>
      </c>
      <c r="R1228" t="s">
        <v>98</v>
      </c>
      <c r="S1228">
        <v>7</v>
      </c>
    </row>
    <row r="1229" spans="1:19">
      <c r="A1229">
        <v>1228</v>
      </c>
      <c r="B1229" s="444">
        <v>43542.124305555553</v>
      </c>
      <c r="C1229" t="s">
        <v>98</v>
      </c>
      <c r="D1229">
        <v>0.05</v>
      </c>
      <c r="F1229">
        <v>1.03688</v>
      </c>
      <c r="I1229" s="444">
        <v>43544.913888888892</v>
      </c>
      <c r="J1229">
        <v>1.03152</v>
      </c>
      <c r="N1229">
        <v>17.8</v>
      </c>
      <c r="Q1229">
        <v>390</v>
      </c>
      <c r="R1229" t="s">
        <v>98</v>
      </c>
      <c r="S1229">
        <v>7</v>
      </c>
    </row>
    <row r="1230" spans="1:19">
      <c r="A1230">
        <v>1229</v>
      </c>
      <c r="B1230" s="444">
        <v>43544.925694444442</v>
      </c>
      <c r="C1230" t="s">
        <v>98</v>
      </c>
      <c r="D1230">
        <v>0.01</v>
      </c>
      <c r="F1230">
        <v>1.03081</v>
      </c>
      <c r="I1230" s="444">
        <v>43545.999305555553</v>
      </c>
      <c r="J1230">
        <v>1.0326299999999999</v>
      </c>
      <c r="N1230">
        <v>-1.31</v>
      </c>
      <c r="Q1230">
        <v>391</v>
      </c>
      <c r="R1230" t="s">
        <v>98</v>
      </c>
      <c r="S1230">
        <v>3</v>
      </c>
    </row>
    <row r="1231" spans="1:19">
      <c r="A1231">
        <v>1230</v>
      </c>
      <c r="B1231" s="444">
        <v>43544.929861111108</v>
      </c>
      <c r="C1231" t="s">
        <v>98</v>
      </c>
      <c r="D1231">
        <v>0.01</v>
      </c>
      <c r="F1231">
        <v>1.03193</v>
      </c>
      <c r="I1231" s="444">
        <v>43545.999305555553</v>
      </c>
      <c r="J1231">
        <v>1.0326299999999999</v>
      </c>
      <c r="N1231">
        <v>-0.55000000000000004</v>
      </c>
      <c r="Q1231">
        <v>391</v>
      </c>
      <c r="R1231" t="s">
        <v>98</v>
      </c>
      <c r="S1231">
        <v>3</v>
      </c>
    </row>
    <row r="1232" spans="1:19">
      <c r="A1232">
        <v>1231</v>
      </c>
      <c r="B1232" s="444">
        <v>43545.021527777775</v>
      </c>
      <c r="C1232" t="s">
        <v>98</v>
      </c>
      <c r="D1232">
        <v>0.01</v>
      </c>
      <c r="F1232">
        <v>1.0334399999999999</v>
      </c>
      <c r="I1232" s="444">
        <v>43545.999305555553</v>
      </c>
      <c r="J1232">
        <v>1.0326299999999999</v>
      </c>
      <c r="N1232">
        <v>0.54</v>
      </c>
      <c r="Q1232">
        <v>391</v>
      </c>
      <c r="R1232" t="s">
        <v>98</v>
      </c>
      <c r="S1232">
        <v>3</v>
      </c>
    </row>
    <row r="1445" spans="4:14">
      <c r="D1445" s="488"/>
    </row>
    <row r="1448" spans="4:14">
      <c r="N1448" s="483"/>
    </row>
    <row r="1454" spans="4:14">
      <c r="D1454" s="488"/>
    </row>
    <row r="1551" spans="4:4">
      <c r="D1551" s="488"/>
    </row>
    <row r="1750" spans="4:4">
      <c r="D1750" s="488"/>
    </row>
    <row r="2542" spans="4:4">
      <c r="D2542" s="488"/>
    </row>
    <row r="2562" spans="4:4">
      <c r="D2562" s="488"/>
    </row>
    <row r="2763" spans="4:4">
      <c r="D2763" s="488"/>
    </row>
  </sheetData>
  <autoFilter ref="A1:S2973"/>
  <sortState ref="A1230:R1232">
    <sortCondition ref="F2:F1232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9"/>
  <dimension ref="A1:O392"/>
  <sheetViews>
    <sheetView workbookViewId="0">
      <pane xSplit="1" ySplit="1" topLeftCell="B1793" activePane="bottomRight" state="frozen"/>
      <selection pane="topRight" activeCell="B1" sqref="B1"/>
      <selection pane="bottomLeft" activeCell="A2" sqref="A2"/>
      <selection pane="bottomRight" activeCell="A2" sqref="A2:XFD397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425781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98</v>
      </c>
      <c r="C2">
        <v>2</v>
      </c>
      <c r="D2">
        <v>0.01</v>
      </c>
      <c r="E2">
        <v>0.02</v>
      </c>
      <c r="F2" s="447">
        <v>43118.003472222219</v>
      </c>
      <c r="G2">
        <v>1.09636</v>
      </c>
      <c r="H2" s="447">
        <v>43118.021527777775</v>
      </c>
      <c r="I2">
        <v>1.09802</v>
      </c>
      <c r="J2" s="447">
        <v>43118.040277777778</v>
      </c>
      <c r="K2">
        <v>1.0952</v>
      </c>
      <c r="L2">
        <v>16.600000000000364</v>
      </c>
      <c r="M2">
        <v>28.200000000000728</v>
      </c>
      <c r="N2">
        <v>2.6799999999999997</v>
      </c>
      <c r="O2" s="394">
        <v>3.680555555911269E-2</v>
      </c>
    </row>
    <row r="3" spans="1:15">
      <c r="A3">
        <v>2</v>
      </c>
      <c r="B3" t="s">
        <v>97</v>
      </c>
      <c r="C3">
        <v>1</v>
      </c>
      <c r="D3">
        <v>0.01</v>
      </c>
      <c r="E3">
        <v>0.01</v>
      </c>
      <c r="F3" s="447">
        <v>43118.015972222223</v>
      </c>
      <c r="G3">
        <v>1.0955999999999999</v>
      </c>
      <c r="H3" s="447">
        <v>43118.015972222223</v>
      </c>
      <c r="I3">
        <v>1.0955999999999999</v>
      </c>
      <c r="J3" s="447">
        <v>43118.020833333336</v>
      </c>
      <c r="K3">
        <v>1.0975299999999999</v>
      </c>
      <c r="L3">
        <v>0</v>
      </c>
      <c r="M3">
        <v>19.300000000001091</v>
      </c>
      <c r="N3">
        <v>1.3</v>
      </c>
      <c r="O3" s="394">
        <v>4.8611111124046147E-3</v>
      </c>
    </row>
    <row r="4" spans="1:15">
      <c r="A4">
        <v>3</v>
      </c>
      <c r="B4" t="s">
        <v>97</v>
      </c>
      <c r="C4">
        <v>5</v>
      </c>
      <c r="D4">
        <v>0.02</v>
      </c>
      <c r="E4">
        <v>0.06</v>
      </c>
      <c r="F4" s="447">
        <v>43118.030555555553</v>
      </c>
      <c r="G4">
        <v>1.0970899999999999</v>
      </c>
      <c r="H4" s="447">
        <v>43118.229166666664</v>
      </c>
      <c r="I4">
        <v>1.0926400000000001</v>
      </c>
      <c r="J4" s="447">
        <v>43118.895833333336</v>
      </c>
      <c r="K4">
        <v>1.0970899999999999</v>
      </c>
      <c r="L4">
        <v>44.499999999998181</v>
      </c>
      <c r="M4">
        <v>44.499999999998181</v>
      </c>
      <c r="N4">
        <v>10.52</v>
      </c>
      <c r="O4" s="394">
        <v>0.86527777778246673</v>
      </c>
    </row>
    <row r="5" spans="1:15">
      <c r="A5">
        <v>4</v>
      </c>
      <c r="B5" t="s">
        <v>98</v>
      </c>
      <c r="C5">
        <v>1</v>
      </c>
      <c r="D5">
        <v>0.01</v>
      </c>
      <c r="E5">
        <v>0.01</v>
      </c>
      <c r="F5" s="447">
        <v>43118.072916666664</v>
      </c>
      <c r="G5">
        <v>1.09595</v>
      </c>
      <c r="H5" s="447">
        <v>43118.072916666664</v>
      </c>
      <c r="I5">
        <v>1.09595</v>
      </c>
      <c r="J5" s="447">
        <v>43118.209027777775</v>
      </c>
      <c r="K5">
        <v>1.0939000000000001</v>
      </c>
      <c r="L5">
        <v>0</v>
      </c>
      <c r="M5">
        <v>20.499999999998181</v>
      </c>
      <c r="N5">
        <v>1.39</v>
      </c>
      <c r="O5" s="394">
        <v>0.13611111111094942</v>
      </c>
    </row>
    <row r="6" spans="1:15">
      <c r="A6">
        <v>5</v>
      </c>
      <c r="B6" t="s">
        <v>98</v>
      </c>
      <c r="C6">
        <v>6</v>
      </c>
      <c r="D6">
        <v>0.03</v>
      </c>
      <c r="E6">
        <v>0.09</v>
      </c>
      <c r="F6" s="447">
        <v>43118.269444444442</v>
      </c>
      <c r="G6">
        <v>1.09318</v>
      </c>
      <c r="H6" s="447">
        <v>43119.454861111109</v>
      </c>
      <c r="I6">
        <v>1.0992999999999999</v>
      </c>
      <c r="J6" s="447">
        <v>43122.913194444445</v>
      </c>
      <c r="K6">
        <v>1.0941799999999999</v>
      </c>
      <c r="L6">
        <v>61.199999999998909</v>
      </c>
      <c r="M6">
        <v>51.200000000000728</v>
      </c>
      <c r="N6">
        <v>17.59</v>
      </c>
      <c r="O6" s="394">
        <v>2.6437500000029104</v>
      </c>
    </row>
    <row r="7" spans="1:15">
      <c r="A7">
        <v>6</v>
      </c>
      <c r="B7" t="s">
        <v>97</v>
      </c>
      <c r="C7">
        <v>2</v>
      </c>
      <c r="D7">
        <v>0.01</v>
      </c>
      <c r="E7">
        <v>0.02</v>
      </c>
      <c r="F7" s="447">
        <v>43118.902083333334</v>
      </c>
      <c r="G7">
        <v>1.09579</v>
      </c>
      <c r="H7" s="447">
        <v>43118.907638888886</v>
      </c>
      <c r="I7">
        <v>1.09466</v>
      </c>
      <c r="J7" s="447">
        <v>43118.992361111108</v>
      </c>
      <c r="K7">
        <v>1.0972599999999999</v>
      </c>
      <c r="L7">
        <v>11.299999999999272</v>
      </c>
      <c r="M7">
        <v>25.999999999998181</v>
      </c>
      <c r="N7">
        <v>2.74</v>
      </c>
      <c r="O7" s="394">
        <v>9.0277777773735579E-2</v>
      </c>
    </row>
    <row r="8" spans="1:15">
      <c r="A8">
        <v>7</v>
      </c>
      <c r="B8" t="s">
        <v>97</v>
      </c>
      <c r="C8">
        <v>1</v>
      </c>
      <c r="D8">
        <v>0.01</v>
      </c>
      <c r="E8">
        <v>0.01</v>
      </c>
      <c r="F8" s="447">
        <v>43119.042361111111</v>
      </c>
      <c r="G8">
        <v>1.09697</v>
      </c>
      <c r="H8" s="447">
        <v>43119.042361111111</v>
      </c>
      <c r="I8">
        <v>1.09697</v>
      </c>
      <c r="J8" s="447">
        <v>43119.298611111109</v>
      </c>
      <c r="K8">
        <v>1.0990800000000001</v>
      </c>
      <c r="L8">
        <v>0</v>
      </c>
      <c r="M8">
        <v>21.100000000000364</v>
      </c>
      <c r="N8">
        <v>1.43</v>
      </c>
      <c r="O8" s="394">
        <v>0.25624999999854481</v>
      </c>
    </row>
    <row r="9" spans="1:15">
      <c r="A9">
        <v>8</v>
      </c>
      <c r="B9" t="s">
        <v>97</v>
      </c>
      <c r="C9">
        <v>1</v>
      </c>
      <c r="D9">
        <v>0.01</v>
      </c>
      <c r="E9">
        <v>0.01</v>
      </c>
      <c r="F9" s="447">
        <v>43119.362500000003</v>
      </c>
      <c r="G9">
        <v>1.0974299999999999</v>
      </c>
      <c r="H9" s="447">
        <v>43119.362500000003</v>
      </c>
      <c r="I9">
        <v>1.0974299999999999</v>
      </c>
      <c r="J9" s="447">
        <v>43119.500694444447</v>
      </c>
      <c r="K9">
        <v>1.0994200000000001</v>
      </c>
      <c r="L9">
        <v>0</v>
      </c>
      <c r="M9">
        <v>19.900000000001455</v>
      </c>
      <c r="N9">
        <v>1.34</v>
      </c>
      <c r="O9" s="394">
        <v>0.13819444444379769</v>
      </c>
    </row>
    <row r="10" spans="1:15">
      <c r="A10">
        <v>9</v>
      </c>
      <c r="B10" t="s">
        <v>97</v>
      </c>
      <c r="C10">
        <v>8</v>
      </c>
      <c r="D10">
        <v>0.09</v>
      </c>
      <c r="E10">
        <v>0.23</v>
      </c>
      <c r="F10" s="447">
        <v>43119.567361111112</v>
      </c>
      <c r="G10">
        <v>1.0995299999999999</v>
      </c>
      <c r="H10" s="447">
        <v>43123.37222222222</v>
      </c>
      <c r="I10">
        <v>1.0881000000000001</v>
      </c>
      <c r="J10" s="447">
        <v>43124.906944444447</v>
      </c>
      <c r="K10">
        <v>1.09572</v>
      </c>
      <c r="L10">
        <v>114.29999999999927</v>
      </c>
      <c r="M10">
        <v>76.200000000000728</v>
      </c>
      <c r="N10">
        <v>54.26</v>
      </c>
      <c r="O10" s="394">
        <v>3.3395833333343035</v>
      </c>
    </row>
    <row r="11" spans="1:15">
      <c r="A11">
        <v>10</v>
      </c>
      <c r="B11" t="s">
        <v>98</v>
      </c>
      <c r="C11">
        <v>1</v>
      </c>
      <c r="D11">
        <v>0.01</v>
      </c>
      <c r="E11">
        <v>0.01</v>
      </c>
      <c r="F11" s="447">
        <v>43123.0625</v>
      </c>
      <c r="G11">
        <v>1.0924799999999999</v>
      </c>
      <c r="H11" s="447">
        <v>43123.0625</v>
      </c>
      <c r="I11">
        <v>1.0924799999999999</v>
      </c>
      <c r="J11" s="447">
        <v>43123.164583333331</v>
      </c>
      <c r="K11">
        <v>1.09049</v>
      </c>
      <c r="L11">
        <v>0</v>
      </c>
      <c r="M11">
        <v>19.899999999999636</v>
      </c>
      <c r="N11">
        <v>1.34</v>
      </c>
      <c r="O11" s="394">
        <v>0.10208333333139308</v>
      </c>
    </row>
    <row r="12" spans="1:15">
      <c r="A12">
        <v>11</v>
      </c>
      <c r="B12" t="s">
        <v>98</v>
      </c>
      <c r="C12">
        <v>2</v>
      </c>
      <c r="D12">
        <v>0.01</v>
      </c>
      <c r="E12">
        <v>0.02</v>
      </c>
      <c r="F12" s="447">
        <v>43123.425000000003</v>
      </c>
      <c r="G12">
        <v>1.08768</v>
      </c>
      <c r="H12" s="447">
        <v>43123.492361111108</v>
      </c>
      <c r="I12">
        <v>1.0887899999999999</v>
      </c>
      <c r="J12" s="447">
        <v>43123.619444444441</v>
      </c>
      <c r="K12">
        <v>1.0862499999999999</v>
      </c>
      <c r="L12">
        <v>11.100000000000364</v>
      </c>
      <c r="M12">
        <v>25.399999999999636</v>
      </c>
      <c r="N12">
        <v>2.67</v>
      </c>
      <c r="O12" s="394">
        <v>0.19444444443797693</v>
      </c>
    </row>
    <row r="13" spans="1:15">
      <c r="A13">
        <v>12</v>
      </c>
      <c r="B13" t="s">
        <v>98</v>
      </c>
      <c r="C13">
        <v>5</v>
      </c>
      <c r="D13">
        <v>0.02</v>
      </c>
      <c r="E13">
        <v>0.06</v>
      </c>
      <c r="F13" s="447">
        <v>43123.665972222225</v>
      </c>
      <c r="G13">
        <v>1.0862099999999999</v>
      </c>
      <c r="H13" s="447">
        <v>43124.459722222222</v>
      </c>
      <c r="I13">
        <v>1.09067</v>
      </c>
      <c r="J13" s="447">
        <v>43124.905555555553</v>
      </c>
      <c r="K13">
        <v>1.0862000000000003</v>
      </c>
      <c r="L13">
        <v>44.600000000002183</v>
      </c>
      <c r="M13">
        <v>44.69999999999709</v>
      </c>
      <c r="N13">
        <v>10.54</v>
      </c>
      <c r="O13" s="394">
        <v>1.2395833333284827</v>
      </c>
    </row>
    <row r="14" spans="1:15">
      <c r="A14">
        <v>13</v>
      </c>
      <c r="B14" t="s">
        <v>98</v>
      </c>
      <c r="C14">
        <v>1</v>
      </c>
      <c r="D14">
        <v>0.01</v>
      </c>
      <c r="E14">
        <v>0.01</v>
      </c>
      <c r="F14" s="447">
        <v>43124.913888888892</v>
      </c>
      <c r="G14">
        <v>1.0987499999999999</v>
      </c>
      <c r="H14" s="447">
        <v>43124.913888888892</v>
      </c>
      <c r="I14">
        <v>1.0987499999999999</v>
      </c>
      <c r="J14" s="447">
        <v>43124.999305555553</v>
      </c>
      <c r="K14">
        <v>1.09676</v>
      </c>
      <c r="L14">
        <v>0</v>
      </c>
      <c r="M14">
        <v>19.899999999997817</v>
      </c>
      <c r="N14">
        <v>1.34</v>
      </c>
      <c r="O14" s="394">
        <v>8.5416666661330964E-2</v>
      </c>
    </row>
    <row r="15" spans="1:15">
      <c r="A15">
        <v>14</v>
      </c>
      <c r="B15" t="s">
        <v>97</v>
      </c>
      <c r="C15">
        <v>3</v>
      </c>
      <c r="D15">
        <v>0.01</v>
      </c>
      <c r="E15">
        <v>0.03</v>
      </c>
      <c r="F15" s="447">
        <v>43124.930555555555</v>
      </c>
      <c r="G15">
        <v>1.0974900000000001</v>
      </c>
      <c r="H15" s="447">
        <v>43125.123611111114</v>
      </c>
      <c r="I15">
        <v>1.0952200000000001</v>
      </c>
      <c r="J15" s="447">
        <v>43125.240277777775</v>
      </c>
      <c r="K15">
        <v>1.0984</v>
      </c>
      <c r="L15">
        <v>22.700000000000728</v>
      </c>
      <c r="M15">
        <v>31.799999999999272</v>
      </c>
      <c r="N15">
        <v>4.0599999999999996</v>
      </c>
      <c r="O15" s="394">
        <v>0.30972222222044365</v>
      </c>
    </row>
    <row r="16" spans="1:15">
      <c r="A16">
        <v>15</v>
      </c>
      <c r="B16" t="s">
        <v>98</v>
      </c>
      <c r="C16">
        <v>1</v>
      </c>
      <c r="D16">
        <v>0.01</v>
      </c>
      <c r="E16">
        <v>0.01</v>
      </c>
      <c r="F16" s="447">
        <v>43125.011111111111</v>
      </c>
      <c r="G16">
        <v>1.0968</v>
      </c>
      <c r="H16" s="447">
        <v>43125.011111111111</v>
      </c>
      <c r="I16">
        <v>1.0968</v>
      </c>
      <c r="J16" s="447">
        <v>43125.125694444447</v>
      </c>
      <c r="K16">
        <v>1.0948199999999999</v>
      </c>
      <c r="L16">
        <v>0</v>
      </c>
      <c r="M16">
        <v>19.800000000001091</v>
      </c>
      <c r="N16">
        <v>1.34</v>
      </c>
      <c r="O16" s="394">
        <v>0.11458333333575865</v>
      </c>
    </row>
    <row r="17" spans="1:15">
      <c r="A17">
        <v>16</v>
      </c>
      <c r="B17" t="s">
        <v>98</v>
      </c>
      <c r="C17">
        <v>4</v>
      </c>
      <c r="D17">
        <v>0.01</v>
      </c>
      <c r="E17">
        <v>0.04</v>
      </c>
      <c r="F17" s="447">
        <v>43125.128472222219</v>
      </c>
      <c r="G17">
        <v>1.0956300000000001</v>
      </c>
      <c r="H17" s="447">
        <v>43125.271527777775</v>
      </c>
      <c r="I17">
        <v>1.0989500000000001</v>
      </c>
      <c r="J17" s="447">
        <v>43125.506944444445</v>
      </c>
      <c r="K17">
        <v>1.095</v>
      </c>
      <c r="L17">
        <v>33.200000000000728</v>
      </c>
      <c r="M17">
        <v>39.500000000001819</v>
      </c>
      <c r="N17">
        <v>6.17</v>
      </c>
      <c r="O17" s="394">
        <v>0.37847222222626442</v>
      </c>
    </row>
    <row r="18" spans="1:15">
      <c r="A18">
        <v>17</v>
      </c>
      <c r="B18" t="s">
        <v>97</v>
      </c>
      <c r="C18">
        <v>4</v>
      </c>
      <c r="D18">
        <v>0.01</v>
      </c>
      <c r="E18">
        <v>0.04</v>
      </c>
      <c r="F18" s="447">
        <v>43125.260416666664</v>
      </c>
      <c r="G18">
        <v>1.0980099999999999</v>
      </c>
      <c r="H18" s="447">
        <v>43125.507638888892</v>
      </c>
      <c r="I18">
        <v>1.0946800000000001</v>
      </c>
      <c r="J18" s="447">
        <v>43125.624305555553</v>
      </c>
      <c r="K18">
        <v>1.0986400000000001</v>
      </c>
      <c r="L18">
        <v>33.299999999997453</v>
      </c>
      <c r="M18">
        <v>39.600000000000364</v>
      </c>
      <c r="N18">
        <v>6.1999999999999993</v>
      </c>
      <c r="O18" s="394">
        <v>0.36388888888905058</v>
      </c>
    </row>
    <row r="19" spans="1:15">
      <c r="A19">
        <v>18</v>
      </c>
      <c r="B19" t="s">
        <v>98</v>
      </c>
      <c r="C19">
        <v>4</v>
      </c>
      <c r="D19">
        <v>0.01</v>
      </c>
      <c r="E19">
        <v>0.04</v>
      </c>
      <c r="F19" s="447">
        <v>43125.511111111111</v>
      </c>
      <c r="G19">
        <v>1.0951299999999999</v>
      </c>
      <c r="H19" s="447">
        <v>43125.624305555553</v>
      </c>
      <c r="I19">
        <v>1.0984400000000001</v>
      </c>
      <c r="J19" s="447">
        <v>43125.830555555556</v>
      </c>
      <c r="K19">
        <v>1.09449</v>
      </c>
      <c r="L19">
        <v>33.100000000002183</v>
      </c>
      <c r="M19">
        <v>39.500000000001819</v>
      </c>
      <c r="N19">
        <v>6.18</v>
      </c>
      <c r="O19" s="394">
        <v>0.31944444444525288</v>
      </c>
    </row>
    <row r="20" spans="1:15">
      <c r="A20">
        <v>19</v>
      </c>
      <c r="B20" t="s">
        <v>97</v>
      </c>
      <c r="C20">
        <v>4</v>
      </c>
      <c r="D20">
        <v>0.01</v>
      </c>
      <c r="E20">
        <v>0.04</v>
      </c>
      <c r="F20" s="447">
        <v>43125.666666666664</v>
      </c>
      <c r="G20">
        <v>1.0974699999999999</v>
      </c>
      <c r="H20" s="447">
        <v>43125.830555555556</v>
      </c>
      <c r="I20">
        <v>1.0941399999999999</v>
      </c>
      <c r="J20" s="447">
        <v>43125.972222222219</v>
      </c>
      <c r="K20">
        <v>1.0981099999999999</v>
      </c>
      <c r="L20">
        <v>33.299999999999272</v>
      </c>
      <c r="M20">
        <v>39.699999999998909</v>
      </c>
      <c r="N20">
        <v>6.1899999999999995</v>
      </c>
      <c r="O20" s="394">
        <v>0.30555555555474712</v>
      </c>
    </row>
    <row r="21" spans="1:15">
      <c r="A21">
        <v>20</v>
      </c>
      <c r="B21" t="s">
        <v>98</v>
      </c>
      <c r="C21">
        <v>8</v>
      </c>
      <c r="D21">
        <v>0.09</v>
      </c>
      <c r="E21">
        <v>0.23</v>
      </c>
      <c r="F21" s="447">
        <v>43125.834722222222</v>
      </c>
      <c r="G21">
        <v>1.09409</v>
      </c>
      <c r="H21" s="447">
        <v>43129.652777777781</v>
      </c>
      <c r="I21">
        <v>1.10554</v>
      </c>
      <c r="J21" s="447">
        <v>43131.020833333336</v>
      </c>
      <c r="K21">
        <v>1.0978899999999998</v>
      </c>
      <c r="L21">
        <v>114.5</v>
      </c>
      <c r="M21">
        <v>76.500000000001819</v>
      </c>
      <c r="N21">
        <v>54.339999999999996</v>
      </c>
      <c r="O21" s="394">
        <v>3.1861111111138598</v>
      </c>
    </row>
    <row r="22" spans="1:15">
      <c r="A22">
        <v>21</v>
      </c>
      <c r="B22" t="s">
        <v>97</v>
      </c>
      <c r="C22">
        <v>2</v>
      </c>
      <c r="D22">
        <v>0.01</v>
      </c>
      <c r="E22">
        <v>0.02</v>
      </c>
      <c r="F22" s="447">
        <v>43125.978472222225</v>
      </c>
      <c r="G22">
        <v>1.0980799999999999</v>
      </c>
      <c r="H22" s="447">
        <v>43126.015972222223</v>
      </c>
      <c r="I22">
        <v>1.0969599999999999</v>
      </c>
      <c r="J22" s="447">
        <v>43126.51458333333</v>
      </c>
      <c r="K22">
        <v>1.09954</v>
      </c>
      <c r="L22">
        <v>11.200000000000728</v>
      </c>
      <c r="M22">
        <v>25.800000000001091</v>
      </c>
      <c r="N22">
        <v>2.7</v>
      </c>
      <c r="O22" s="394">
        <v>0.53611111110512866</v>
      </c>
    </row>
    <row r="23" spans="1:1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43126.570833333331</v>
      </c>
      <c r="G23">
        <v>1.10111</v>
      </c>
      <c r="H23" s="447">
        <v>43126.570833333331</v>
      </c>
      <c r="I23">
        <v>1.10111</v>
      </c>
      <c r="J23" s="447">
        <v>43126.654861111114</v>
      </c>
      <c r="K23">
        <v>1.1032599999999999</v>
      </c>
      <c r="L23">
        <v>0</v>
      </c>
      <c r="M23">
        <v>21.499999999998181</v>
      </c>
      <c r="N23">
        <v>1.45</v>
      </c>
      <c r="O23" s="394">
        <v>8.4027777782466728E-2</v>
      </c>
    </row>
    <row r="24" spans="1:15">
      <c r="A24">
        <v>23</v>
      </c>
      <c r="B24" t="s">
        <v>97</v>
      </c>
      <c r="C24">
        <v>2</v>
      </c>
      <c r="D24">
        <v>0.01</v>
      </c>
      <c r="E24">
        <v>0.02</v>
      </c>
      <c r="F24" s="447">
        <v>43126.661805555559</v>
      </c>
      <c r="G24">
        <v>1.1027199999999999</v>
      </c>
      <c r="H24" s="447">
        <v>43126.913194444445</v>
      </c>
      <c r="I24">
        <v>1.10161</v>
      </c>
      <c r="J24" s="447">
        <v>43129.042361111111</v>
      </c>
      <c r="K24">
        <v>1.10419</v>
      </c>
      <c r="L24">
        <v>11.099999999998545</v>
      </c>
      <c r="M24">
        <v>25.799999999999272</v>
      </c>
      <c r="N24">
        <v>2.67</v>
      </c>
      <c r="O24" s="394">
        <v>0.38055555555183673</v>
      </c>
    </row>
    <row r="25" spans="1:15">
      <c r="A25">
        <v>24</v>
      </c>
      <c r="B25" t="s">
        <v>97</v>
      </c>
      <c r="C25">
        <v>2</v>
      </c>
      <c r="D25">
        <v>0.01</v>
      </c>
      <c r="E25">
        <v>0.02</v>
      </c>
      <c r="F25" s="447">
        <v>43129.059027777781</v>
      </c>
      <c r="G25">
        <v>1.1040000000000001</v>
      </c>
      <c r="H25" s="447">
        <v>43129.104166666664</v>
      </c>
      <c r="I25">
        <v>1.1028800000000001</v>
      </c>
      <c r="J25" s="447">
        <v>43129.649305555555</v>
      </c>
      <c r="K25">
        <v>1.10544</v>
      </c>
      <c r="L25">
        <v>11.200000000000728</v>
      </c>
      <c r="M25">
        <v>25.599999999998545</v>
      </c>
      <c r="N25">
        <v>2.69</v>
      </c>
      <c r="O25" s="394">
        <v>0.59027777777373558</v>
      </c>
    </row>
    <row r="26" spans="1:15">
      <c r="A26">
        <v>25</v>
      </c>
      <c r="B26" t="s">
        <v>97</v>
      </c>
      <c r="C26">
        <v>11</v>
      </c>
      <c r="D26">
        <v>0.56999999999999995</v>
      </c>
      <c r="E26">
        <v>1.2599999999999998</v>
      </c>
      <c r="F26" s="447">
        <v>43129.907638888886</v>
      </c>
      <c r="G26">
        <v>1.10503</v>
      </c>
      <c r="H26" s="447">
        <v>43137.168749999997</v>
      </c>
      <c r="I26">
        <v>1.0765100000000001</v>
      </c>
      <c r="J26" s="447">
        <v>43139.051388888889</v>
      </c>
      <c r="K26">
        <v>1.08558</v>
      </c>
      <c r="L26">
        <v>285.19999999999891</v>
      </c>
      <c r="M26">
        <v>90.699999999998909</v>
      </c>
      <c r="N26">
        <v>271.86</v>
      </c>
      <c r="O26" s="394">
        <v>7.1437500000029104</v>
      </c>
    </row>
    <row r="27" spans="1:15">
      <c r="A27">
        <v>26</v>
      </c>
      <c r="B27" t="s">
        <v>98</v>
      </c>
      <c r="C27">
        <v>1</v>
      </c>
      <c r="D27">
        <v>0.01</v>
      </c>
      <c r="E27">
        <v>0.01</v>
      </c>
      <c r="F27" s="447">
        <v>43131.061805555553</v>
      </c>
      <c r="G27">
        <v>1.0962400000000001</v>
      </c>
      <c r="H27" s="447">
        <v>43131.061805555553</v>
      </c>
      <c r="I27">
        <v>1.0962400000000001</v>
      </c>
      <c r="J27" s="447">
        <v>43131.125694444447</v>
      </c>
      <c r="K27">
        <v>1.0942099999999999</v>
      </c>
      <c r="L27">
        <v>0</v>
      </c>
      <c r="M27">
        <v>20.30000000000291</v>
      </c>
      <c r="N27">
        <v>1.37</v>
      </c>
      <c r="O27" s="394">
        <v>6.3888888893416151E-2</v>
      </c>
    </row>
    <row r="28" spans="1:15">
      <c r="A28">
        <v>27</v>
      </c>
      <c r="B28" t="s">
        <v>98</v>
      </c>
      <c r="C28">
        <v>2</v>
      </c>
      <c r="D28">
        <v>0.01</v>
      </c>
      <c r="E28">
        <v>0.02</v>
      </c>
      <c r="F28" s="447">
        <v>43131.128472222219</v>
      </c>
      <c r="G28">
        <v>1.0946</v>
      </c>
      <c r="H28" s="447">
        <v>43131.279166666667</v>
      </c>
      <c r="I28">
        <v>1.09571</v>
      </c>
      <c r="J28" s="447">
        <v>43131.572916666664</v>
      </c>
      <c r="K28">
        <v>1.0931</v>
      </c>
      <c r="L28">
        <v>11.100000000000364</v>
      </c>
      <c r="M28">
        <v>26.100000000000364</v>
      </c>
      <c r="N28">
        <v>2.7800000000000002</v>
      </c>
      <c r="O28" s="394">
        <v>0.44444444444525288</v>
      </c>
    </row>
    <row r="29" spans="1:15">
      <c r="A29">
        <v>28</v>
      </c>
      <c r="B29" t="s">
        <v>98</v>
      </c>
      <c r="C29">
        <v>2</v>
      </c>
      <c r="D29">
        <v>0.01</v>
      </c>
      <c r="E29">
        <v>0.02</v>
      </c>
      <c r="F29" s="447">
        <v>43131.587500000001</v>
      </c>
      <c r="G29">
        <v>1.09297</v>
      </c>
      <c r="H29" s="447">
        <v>43131.613194444442</v>
      </c>
      <c r="I29">
        <v>1.09409</v>
      </c>
      <c r="J29" s="447">
        <v>43132.022916666669</v>
      </c>
      <c r="K29">
        <v>1.0915299999999999</v>
      </c>
      <c r="L29">
        <v>11.199999999998909</v>
      </c>
      <c r="M29">
        <v>25.600000000000364</v>
      </c>
      <c r="N29">
        <v>2.5299999999999998</v>
      </c>
      <c r="O29" s="394">
        <v>0.43541666666715173</v>
      </c>
    </row>
    <row r="30" spans="1:15">
      <c r="A30">
        <v>29</v>
      </c>
      <c r="B30" t="s">
        <v>98</v>
      </c>
      <c r="C30">
        <v>2</v>
      </c>
      <c r="D30">
        <v>0.01</v>
      </c>
      <c r="E30">
        <v>0.02</v>
      </c>
      <c r="F30" s="447">
        <v>43132.027777777781</v>
      </c>
      <c r="G30">
        <v>1.09206</v>
      </c>
      <c r="H30" s="447">
        <v>43132.033333333333</v>
      </c>
      <c r="I30">
        <v>1.09317</v>
      </c>
      <c r="J30" s="447">
        <v>43132.262499999997</v>
      </c>
      <c r="K30">
        <v>1.0906199999999999</v>
      </c>
      <c r="L30">
        <v>11.099999999998545</v>
      </c>
      <c r="M30">
        <v>25.5</v>
      </c>
      <c r="N30">
        <v>2.69</v>
      </c>
      <c r="O30" s="394">
        <v>0.23472222221607808</v>
      </c>
    </row>
    <row r="31" spans="1:15">
      <c r="A31">
        <v>30</v>
      </c>
      <c r="B31" t="s">
        <v>98</v>
      </c>
      <c r="C31">
        <v>1</v>
      </c>
      <c r="D31">
        <v>0.01</v>
      </c>
      <c r="E31">
        <v>0.01</v>
      </c>
      <c r="F31" s="447">
        <v>43132.270833333336</v>
      </c>
      <c r="G31">
        <v>1.09097</v>
      </c>
      <c r="H31" s="447">
        <v>43132.270833333336</v>
      </c>
      <c r="I31">
        <v>1.09097</v>
      </c>
      <c r="J31" s="447">
        <v>43132.361805555556</v>
      </c>
      <c r="K31">
        <v>1.0889200000000001</v>
      </c>
      <c r="L31">
        <v>0</v>
      </c>
      <c r="M31">
        <v>20.5</v>
      </c>
      <c r="N31">
        <v>1.38</v>
      </c>
      <c r="O31" s="394">
        <v>9.0972222220443655E-2</v>
      </c>
    </row>
    <row r="32" spans="1:15">
      <c r="A32">
        <v>31</v>
      </c>
      <c r="B32" t="s">
        <v>98</v>
      </c>
      <c r="C32">
        <v>1</v>
      </c>
      <c r="D32">
        <v>0.01</v>
      </c>
      <c r="E32">
        <v>0.01</v>
      </c>
      <c r="F32" s="447">
        <v>43132.364583333336</v>
      </c>
      <c r="G32">
        <v>1.08924</v>
      </c>
      <c r="H32" s="447">
        <v>43132.364583333336</v>
      </c>
      <c r="I32">
        <v>1.08924</v>
      </c>
      <c r="J32" s="447">
        <v>43132.561805555553</v>
      </c>
      <c r="K32">
        <v>1.08724</v>
      </c>
      <c r="L32">
        <v>0</v>
      </c>
      <c r="M32">
        <v>20</v>
      </c>
      <c r="N32">
        <v>1.34</v>
      </c>
      <c r="O32" s="394">
        <v>0.19722222221753327</v>
      </c>
    </row>
    <row r="33" spans="1:15">
      <c r="A33">
        <v>32</v>
      </c>
      <c r="B33" t="s">
        <v>98</v>
      </c>
      <c r="C33">
        <v>1</v>
      </c>
      <c r="D33">
        <v>0.01</v>
      </c>
      <c r="E33">
        <v>0.01</v>
      </c>
      <c r="F33" s="447">
        <v>43132.57916666667</v>
      </c>
      <c r="G33">
        <v>1.0871500000000001</v>
      </c>
      <c r="H33" s="447">
        <v>43132.57916666667</v>
      </c>
      <c r="I33">
        <v>1.0871500000000001</v>
      </c>
      <c r="J33" s="447">
        <v>43132.681250000001</v>
      </c>
      <c r="K33">
        <v>1.0850900000000001</v>
      </c>
      <c r="L33">
        <v>0</v>
      </c>
      <c r="M33">
        <v>20.599999999998545</v>
      </c>
      <c r="N33">
        <v>1.38</v>
      </c>
      <c r="O33" s="394">
        <v>0.10208333333139308</v>
      </c>
    </row>
    <row r="34" spans="1:15">
      <c r="A34">
        <v>33</v>
      </c>
      <c r="B34" t="s">
        <v>98</v>
      </c>
      <c r="C34">
        <v>3</v>
      </c>
      <c r="D34">
        <v>0.01</v>
      </c>
      <c r="E34">
        <v>0.03</v>
      </c>
      <c r="F34" s="447">
        <v>43132.700694444444</v>
      </c>
      <c r="G34">
        <v>1.08568</v>
      </c>
      <c r="H34" s="447">
        <v>43132.839583333334</v>
      </c>
      <c r="I34">
        <v>1.08792</v>
      </c>
      <c r="J34" s="447">
        <v>43133.571527777778</v>
      </c>
      <c r="K34">
        <v>1.0847899999999999</v>
      </c>
      <c r="L34">
        <v>22.400000000001455</v>
      </c>
      <c r="M34">
        <v>31.300000000001091</v>
      </c>
      <c r="N34">
        <v>3.97</v>
      </c>
      <c r="O34" s="394">
        <v>0.87083333333430346</v>
      </c>
    </row>
    <row r="35" spans="1:15">
      <c r="A35">
        <v>34</v>
      </c>
      <c r="B35" t="s">
        <v>98</v>
      </c>
      <c r="C35">
        <v>3</v>
      </c>
      <c r="D35">
        <v>0.01</v>
      </c>
      <c r="E35">
        <v>0.03</v>
      </c>
      <c r="F35" s="447">
        <v>43133.57916666667</v>
      </c>
      <c r="G35">
        <v>1.08541</v>
      </c>
      <c r="H35" s="447">
        <v>43133.805555555555</v>
      </c>
      <c r="I35">
        <v>1.0876300000000001</v>
      </c>
      <c r="J35" s="447">
        <v>43133.915277777778</v>
      </c>
      <c r="K35">
        <v>1.0845199999999999</v>
      </c>
      <c r="L35">
        <v>22.200000000000728</v>
      </c>
      <c r="M35">
        <v>31.100000000002183</v>
      </c>
      <c r="N35">
        <v>4.0500000000000007</v>
      </c>
      <c r="O35" s="394">
        <v>0.33611111110803904</v>
      </c>
    </row>
    <row r="36" spans="1:15">
      <c r="A36">
        <v>35</v>
      </c>
      <c r="B36" t="s">
        <v>98</v>
      </c>
      <c r="C36">
        <v>3</v>
      </c>
      <c r="D36">
        <v>0.01</v>
      </c>
      <c r="E36">
        <v>0.03</v>
      </c>
      <c r="F36" s="447">
        <v>43135.925694444442</v>
      </c>
      <c r="G36">
        <v>1.0853200000000001</v>
      </c>
      <c r="H36" s="447">
        <v>43136.509722222225</v>
      </c>
      <c r="I36">
        <v>1.08755</v>
      </c>
      <c r="J36" s="447">
        <v>43136.837500000001</v>
      </c>
      <c r="K36">
        <v>1.0844200000000002</v>
      </c>
      <c r="L36">
        <v>22.299999999999272</v>
      </c>
      <c r="M36">
        <v>31.299999999999272</v>
      </c>
      <c r="N36">
        <v>4.05</v>
      </c>
      <c r="O36" s="394">
        <v>-8.819444444088731E-2</v>
      </c>
    </row>
    <row r="37" spans="1:15">
      <c r="A37">
        <v>36</v>
      </c>
      <c r="B37" t="s">
        <v>98</v>
      </c>
      <c r="C37">
        <v>1</v>
      </c>
      <c r="D37">
        <v>0.01</v>
      </c>
      <c r="E37">
        <v>0.01</v>
      </c>
      <c r="F37" s="447">
        <v>43136.843055555553</v>
      </c>
      <c r="G37">
        <v>1.0849599999999999</v>
      </c>
      <c r="H37" s="447">
        <v>43136.843055555553</v>
      </c>
      <c r="I37">
        <v>1.0849599999999999</v>
      </c>
      <c r="J37" s="447">
        <v>43136.927083333336</v>
      </c>
      <c r="K37">
        <v>1.0829599999999999</v>
      </c>
      <c r="L37">
        <v>0</v>
      </c>
      <c r="M37">
        <v>20</v>
      </c>
      <c r="N37">
        <v>1.35</v>
      </c>
      <c r="O37" s="394">
        <v>8.4027777782466728E-2</v>
      </c>
    </row>
    <row r="38" spans="1:15">
      <c r="A38">
        <v>37</v>
      </c>
      <c r="B38" t="s">
        <v>98</v>
      </c>
      <c r="C38">
        <v>2</v>
      </c>
      <c r="D38">
        <v>0.01</v>
      </c>
      <c r="E38">
        <v>0.02</v>
      </c>
      <c r="F38" s="447">
        <v>43136.970138888886</v>
      </c>
      <c r="G38">
        <v>1.08325</v>
      </c>
      <c r="H38" s="447">
        <v>43137.010416666664</v>
      </c>
      <c r="I38">
        <v>1.08436</v>
      </c>
      <c r="J38" s="447">
        <v>43137.020833333336</v>
      </c>
      <c r="K38">
        <v>1.08169</v>
      </c>
      <c r="L38">
        <v>11.100000000000364</v>
      </c>
      <c r="M38">
        <v>26.700000000000728</v>
      </c>
      <c r="N38">
        <v>2.83</v>
      </c>
      <c r="O38" s="394">
        <v>5.0694444449618459E-2</v>
      </c>
    </row>
    <row r="39" spans="1:15">
      <c r="A39">
        <v>38</v>
      </c>
      <c r="B39" t="s">
        <v>98</v>
      </c>
      <c r="C39">
        <v>3</v>
      </c>
      <c r="D39">
        <v>0.01</v>
      </c>
      <c r="E39">
        <v>0.03</v>
      </c>
      <c r="F39" s="447">
        <v>43137.027777777781</v>
      </c>
      <c r="G39">
        <v>1.08111</v>
      </c>
      <c r="H39" s="447">
        <v>43137.072222222225</v>
      </c>
      <c r="I39">
        <v>1.08335</v>
      </c>
      <c r="J39" s="447">
        <v>43137.147916666669</v>
      </c>
      <c r="K39">
        <v>1.08023</v>
      </c>
      <c r="L39">
        <v>22.399999999999636</v>
      </c>
      <c r="M39">
        <v>31.199999999998909</v>
      </c>
      <c r="N39">
        <v>4.04</v>
      </c>
      <c r="O39" s="394">
        <v>0.12013888888759539</v>
      </c>
    </row>
    <row r="40" spans="1:15">
      <c r="A40">
        <v>39</v>
      </c>
      <c r="B40" t="s">
        <v>98</v>
      </c>
      <c r="C40">
        <v>2</v>
      </c>
      <c r="D40">
        <v>0.01</v>
      </c>
      <c r="E40">
        <v>0.02</v>
      </c>
      <c r="F40" s="447">
        <v>43137.184027777781</v>
      </c>
      <c r="G40">
        <v>1.07744</v>
      </c>
      <c r="H40" s="447">
        <v>43137.294444444444</v>
      </c>
      <c r="I40">
        <v>1.07857</v>
      </c>
      <c r="J40" s="447">
        <v>43137.4</v>
      </c>
      <c r="K40">
        <v>1.0760000000000001</v>
      </c>
      <c r="L40">
        <v>11.300000000001091</v>
      </c>
      <c r="M40">
        <v>25.700000000000728</v>
      </c>
      <c r="N40">
        <v>2.7</v>
      </c>
      <c r="O40" s="394">
        <v>0.21597222222044365</v>
      </c>
    </row>
    <row r="41" spans="1:15">
      <c r="A41">
        <v>40</v>
      </c>
      <c r="B41" t="s">
        <v>98</v>
      </c>
      <c r="C41">
        <v>2</v>
      </c>
      <c r="D41">
        <v>0.01</v>
      </c>
      <c r="E41">
        <v>0.02</v>
      </c>
      <c r="F41" s="447">
        <v>43137.425000000003</v>
      </c>
      <c r="G41">
        <v>1.07724</v>
      </c>
      <c r="H41" s="447">
        <v>43137.513888888891</v>
      </c>
      <c r="I41">
        <v>1.0783400000000001</v>
      </c>
      <c r="J41" s="447">
        <v>43137.57708333333</v>
      </c>
      <c r="K41">
        <v>1.0758000000000001</v>
      </c>
      <c r="L41">
        <v>11.000000000001819</v>
      </c>
      <c r="M41">
        <v>25.400000000001455</v>
      </c>
      <c r="N41">
        <v>2.69</v>
      </c>
      <c r="O41" s="394">
        <v>0.1520833333270275</v>
      </c>
    </row>
    <row r="42" spans="1:15">
      <c r="A42">
        <v>41</v>
      </c>
      <c r="B42" t="s">
        <v>98</v>
      </c>
      <c r="C42">
        <v>4</v>
      </c>
      <c r="D42">
        <v>0.01</v>
      </c>
      <c r="E42">
        <v>0.04</v>
      </c>
      <c r="F42" s="447">
        <v>43137.588194444441</v>
      </c>
      <c r="G42">
        <v>1.0773999999999999</v>
      </c>
      <c r="H42" s="447">
        <v>43137.857638888891</v>
      </c>
      <c r="I42">
        <v>1.0807599999999999</v>
      </c>
      <c r="J42" s="447">
        <v>43137.90625</v>
      </c>
      <c r="K42">
        <v>1.0767800000000001</v>
      </c>
      <c r="L42">
        <v>33.599999999998545</v>
      </c>
      <c r="M42">
        <v>39.799999999997453</v>
      </c>
      <c r="N42">
        <v>6.1999999999999993</v>
      </c>
      <c r="O42" s="394">
        <v>0.31805555555911269</v>
      </c>
    </row>
    <row r="43" spans="1:15">
      <c r="A43">
        <v>42</v>
      </c>
      <c r="B43" t="s">
        <v>98</v>
      </c>
      <c r="C43">
        <v>2</v>
      </c>
      <c r="D43">
        <v>0.01</v>
      </c>
      <c r="E43">
        <v>0.02</v>
      </c>
      <c r="F43" s="447">
        <v>43137.918749999997</v>
      </c>
      <c r="G43">
        <v>1.0774900000000001</v>
      </c>
      <c r="H43" s="447">
        <v>43138.086111111108</v>
      </c>
      <c r="I43">
        <v>1.0786</v>
      </c>
      <c r="J43" s="447">
        <v>43138.274305555555</v>
      </c>
      <c r="K43">
        <v>1.07603</v>
      </c>
      <c r="L43">
        <v>11.099999999998545</v>
      </c>
      <c r="M43">
        <v>25.699999999998909</v>
      </c>
      <c r="N43">
        <v>2.6799999999999997</v>
      </c>
      <c r="O43" s="394">
        <v>0.3555555555576575</v>
      </c>
    </row>
    <row r="44" spans="1:15">
      <c r="A44">
        <v>43</v>
      </c>
      <c r="B44" t="s">
        <v>98</v>
      </c>
      <c r="C44">
        <v>1</v>
      </c>
      <c r="D44">
        <v>0.01</v>
      </c>
      <c r="E44">
        <v>0.01</v>
      </c>
      <c r="F44" s="447">
        <v>43138.277777777781</v>
      </c>
      <c r="G44">
        <v>1.0769599999999999</v>
      </c>
      <c r="H44" s="447">
        <v>43138.277777777781</v>
      </c>
      <c r="I44">
        <v>1.0769599999999999</v>
      </c>
      <c r="J44" s="447">
        <v>43138.433333333334</v>
      </c>
      <c r="K44">
        <v>1.07494</v>
      </c>
      <c r="L44">
        <v>0</v>
      </c>
      <c r="M44">
        <v>20.199999999998909</v>
      </c>
      <c r="N44">
        <v>1.36</v>
      </c>
      <c r="O44" s="394">
        <v>0.15555555555329192</v>
      </c>
    </row>
    <row r="45" spans="1:15">
      <c r="A45">
        <v>44</v>
      </c>
      <c r="B45" t="s">
        <v>98</v>
      </c>
      <c r="C45">
        <v>7</v>
      </c>
      <c r="D45">
        <v>0.05</v>
      </c>
      <c r="E45">
        <v>0.14000000000000001</v>
      </c>
      <c r="F45" s="447">
        <v>43138.436805555553</v>
      </c>
      <c r="G45">
        <v>1.0754300000000001</v>
      </c>
      <c r="H45" s="447">
        <v>43139.015277777777</v>
      </c>
      <c r="I45">
        <v>1.08491</v>
      </c>
      <c r="J45" s="447">
        <v>43139.747916666667</v>
      </c>
      <c r="K45">
        <v>1.0788399999999998</v>
      </c>
      <c r="L45">
        <v>94.799999999999272</v>
      </c>
      <c r="M45">
        <v>60.700000000002547</v>
      </c>
      <c r="N45">
        <v>30.169999999999998</v>
      </c>
      <c r="O45" s="394">
        <v>1.3111111111138598</v>
      </c>
    </row>
    <row r="46" spans="1:1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43139.12222222222</v>
      </c>
      <c r="G46">
        <v>1.0867500000000001</v>
      </c>
      <c r="H46" s="447">
        <v>43139.12222222222</v>
      </c>
      <c r="I46">
        <v>1.0867500000000001</v>
      </c>
      <c r="J46" s="447">
        <v>43139.28402777778</v>
      </c>
      <c r="K46">
        <v>1.0887199999999999</v>
      </c>
      <c r="L46">
        <v>0</v>
      </c>
      <c r="M46">
        <v>19.69999999999709</v>
      </c>
      <c r="N46">
        <v>1.33</v>
      </c>
      <c r="O46" s="394">
        <v>0.16180555555911269</v>
      </c>
    </row>
    <row r="47" spans="1:15">
      <c r="A47">
        <v>46</v>
      </c>
      <c r="B47" t="s">
        <v>97</v>
      </c>
      <c r="C47">
        <v>10</v>
      </c>
      <c r="D47">
        <v>0.3</v>
      </c>
      <c r="E47">
        <v>0.69</v>
      </c>
      <c r="F47" s="447">
        <v>43139.288888888892</v>
      </c>
      <c r="G47">
        <v>1.08856</v>
      </c>
      <c r="H47" s="447">
        <v>43152.548611111109</v>
      </c>
      <c r="I47">
        <v>1.0679000000000001</v>
      </c>
      <c r="J47" s="447">
        <v>43158.00277777778</v>
      </c>
      <c r="K47">
        <v>1.0771599999999999</v>
      </c>
      <c r="L47">
        <v>206.60000000000036</v>
      </c>
      <c r="M47">
        <v>92.599999999998545</v>
      </c>
      <c r="N47">
        <v>151.19</v>
      </c>
      <c r="O47" s="394">
        <v>12.713888888887595</v>
      </c>
    </row>
    <row r="48" spans="1:15">
      <c r="A48">
        <v>47</v>
      </c>
      <c r="B48" t="s">
        <v>98</v>
      </c>
      <c r="C48">
        <v>1</v>
      </c>
      <c r="D48">
        <v>0.01</v>
      </c>
      <c r="E48">
        <v>0.01</v>
      </c>
      <c r="F48" s="447">
        <v>43139.756944444445</v>
      </c>
      <c r="G48">
        <v>1.07911</v>
      </c>
      <c r="H48" s="447">
        <v>43139.756944444445</v>
      </c>
      <c r="I48">
        <v>1.07911</v>
      </c>
      <c r="J48" s="447">
        <v>43139.847916666666</v>
      </c>
      <c r="K48">
        <v>1.07708</v>
      </c>
      <c r="L48">
        <v>0</v>
      </c>
      <c r="M48">
        <v>20.299999999999272</v>
      </c>
      <c r="N48">
        <v>1.36</v>
      </c>
      <c r="O48" s="394">
        <v>9.0972222220443655E-2</v>
      </c>
    </row>
    <row r="49" spans="1:15">
      <c r="A49">
        <v>48</v>
      </c>
      <c r="B49" t="s">
        <v>98</v>
      </c>
      <c r="C49">
        <v>4</v>
      </c>
      <c r="D49">
        <v>0.01</v>
      </c>
      <c r="E49">
        <v>0.04</v>
      </c>
      <c r="F49" s="447">
        <v>43139.857638888891</v>
      </c>
      <c r="G49">
        <v>1.0765100000000001</v>
      </c>
      <c r="H49" s="447">
        <v>43140.37222222222</v>
      </c>
      <c r="I49">
        <v>1.0799000000000001</v>
      </c>
      <c r="J49" s="447">
        <v>43140.713194444441</v>
      </c>
      <c r="K49">
        <v>1.0759000000000001</v>
      </c>
      <c r="L49">
        <v>33.899999999999636</v>
      </c>
      <c r="M49">
        <v>40</v>
      </c>
      <c r="N49">
        <v>6.19</v>
      </c>
      <c r="O49" s="394">
        <v>0.85555555555038154</v>
      </c>
    </row>
    <row r="50" spans="1:15">
      <c r="A50">
        <v>49</v>
      </c>
      <c r="B50" t="s">
        <v>98</v>
      </c>
      <c r="C50">
        <v>7</v>
      </c>
      <c r="D50">
        <v>0.05</v>
      </c>
      <c r="E50">
        <v>0.14000000000000001</v>
      </c>
      <c r="F50" s="447">
        <v>43140.723611111112</v>
      </c>
      <c r="G50">
        <v>1.07606</v>
      </c>
      <c r="H50" s="447">
        <v>43144.037499999999</v>
      </c>
      <c r="I50">
        <v>1.08335</v>
      </c>
      <c r="J50" s="447">
        <v>43144.353472222225</v>
      </c>
      <c r="K50">
        <v>1.07799</v>
      </c>
      <c r="L50">
        <v>72.899999999999636</v>
      </c>
      <c r="M50">
        <v>53.600000000000364</v>
      </c>
      <c r="N50">
        <v>30.159999999999997</v>
      </c>
      <c r="O50" s="394">
        <v>1.6298611111124046</v>
      </c>
    </row>
    <row r="51" spans="1:15">
      <c r="A51">
        <v>50</v>
      </c>
      <c r="B51" t="s">
        <v>98</v>
      </c>
      <c r="C51">
        <v>3</v>
      </c>
      <c r="D51">
        <v>0.01</v>
      </c>
      <c r="E51">
        <v>0.03</v>
      </c>
      <c r="F51" s="447">
        <v>43144.357638888891</v>
      </c>
      <c r="G51">
        <v>1.0777300000000001</v>
      </c>
      <c r="H51" s="447">
        <v>43144.840277777781</v>
      </c>
      <c r="I51">
        <v>1.0799700000000001</v>
      </c>
      <c r="J51" s="447">
        <v>43145.084722222222</v>
      </c>
      <c r="K51">
        <v>1.0768200000000001</v>
      </c>
      <c r="L51">
        <v>22.399999999999636</v>
      </c>
      <c r="M51">
        <v>31.5</v>
      </c>
      <c r="N51">
        <v>4.0199999999999996</v>
      </c>
      <c r="O51" s="394">
        <v>0.72708333333139308</v>
      </c>
    </row>
    <row r="52" spans="1:15">
      <c r="A52">
        <v>51</v>
      </c>
      <c r="B52" t="s">
        <v>98</v>
      </c>
      <c r="C52">
        <v>2</v>
      </c>
      <c r="D52">
        <v>0.01</v>
      </c>
      <c r="E52">
        <v>0.02</v>
      </c>
      <c r="F52" s="447">
        <v>43145.148611111108</v>
      </c>
      <c r="G52">
        <v>1.07663</v>
      </c>
      <c r="H52" s="447">
        <v>43145.242361111108</v>
      </c>
      <c r="I52">
        <v>1.0777300000000001</v>
      </c>
      <c r="J52" s="447">
        <v>43145.511111111111</v>
      </c>
      <c r="K52">
        <v>1.0751900000000001</v>
      </c>
      <c r="L52">
        <v>11.000000000001819</v>
      </c>
      <c r="M52">
        <v>25.399999999999636</v>
      </c>
      <c r="N52">
        <v>2.6799999999999997</v>
      </c>
      <c r="O52" s="394">
        <v>0.36250000000291038</v>
      </c>
    </row>
    <row r="53" spans="1:15">
      <c r="A53">
        <v>52</v>
      </c>
      <c r="B53" t="s">
        <v>98</v>
      </c>
      <c r="C53">
        <v>1</v>
      </c>
      <c r="D53">
        <v>0.01</v>
      </c>
      <c r="E53">
        <v>0.01</v>
      </c>
      <c r="F53" s="447">
        <v>43145.565972222219</v>
      </c>
      <c r="G53">
        <v>1.0748200000000001</v>
      </c>
      <c r="H53" s="447">
        <v>43145.565972222219</v>
      </c>
      <c r="I53">
        <v>1.0748200000000001</v>
      </c>
      <c r="J53" s="447">
        <v>43145.571527777778</v>
      </c>
      <c r="K53">
        <v>1.0728599999999999</v>
      </c>
      <c r="L53">
        <v>0</v>
      </c>
      <c r="M53">
        <v>19.600000000002183</v>
      </c>
      <c r="N53">
        <v>1.32</v>
      </c>
      <c r="O53" s="394">
        <v>5.5555555591126904E-3</v>
      </c>
    </row>
    <row r="54" spans="1:15">
      <c r="A54">
        <v>53</v>
      </c>
      <c r="B54" t="s">
        <v>98</v>
      </c>
      <c r="C54">
        <v>3</v>
      </c>
      <c r="D54">
        <v>0.01</v>
      </c>
      <c r="E54">
        <v>0.03</v>
      </c>
      <c r="F54" s="447">
        <v>43145.574305555558</v>
      </c>
      <c r="G54">
        <v>1.0732699999999999</v>
      </c>
      <c r="H54" s="447">
        <v>43145.84375</v>
      </c>
      <c r="I54">
        <v>1.07548</v>
      </c>
      <c r="J54" s="447">
        <v>43146.020833333336</v>
      </c>
      <c r="K54">
        <v>1.0722600000000002</v>
      </c>
      <c r="L54">
        <v>22.100000000000364</v>
      </c>
      <c r="M54">
        <v>32.19999999999709</v>
      </c>
      <c r="N54">
        <v>4.0299999999999994</v>
      </c>
      <c r="O54" s="394">
        <v>0.44652777777810115</v>
      </c>
    </row>
    <row r="55" spans="1:15">
      <c r="A55">
        <v>54</v>
      </c>
      <c r="B55" t="s">
        <v>98</v>
      </c>
      <c r="C55">
        <v>3</v>
      </c>
      <c r="D55">
        <v>0.01</v>
      </c>
      <c r="E55">
        <v>0.03</v>
      </c>
      <c r="F55" s="447">
        <v>43146.029166666667</v>
      </c>
      <c r="G55">
        <v>1.07375</v>
      </c>
      <c r="H55" s="447">
        <v>43146.15</v>
      </c>
      <c r="I55">
        <v>1.0759799999999999</v>
      </c>
      <c r="J55" s="447">
        <v>43146.51458333333</v>
      </c>
      <c r="K55">
        <v>1.0728700000000002</v>
      </c>
      <c r="L55">
        <v>22.299999999999272</v>
      </c>
      <c r="M55">
        <v>31.099999999996726</v>
      </c>
      <c r="N55">
        <v>4.04</v>
      </c>
      <c r="O55" s="394">
        <v>0.48541666666278616</v>
      </c>
    </row>
    <row r="56" spans="1:15">
      <c r="A56">
        <v>55</v>
      </c>
      <c r="B56" t="s">
        <v>98</v>
      </c>
      <c r="C56">
        <v>1</v>
      </c>
      <c r="D56">
        <v>0.01</v>
      </c>
      <c r="E56">
        <v>0.01</v>
      </c>
      <c r="F56" s="447">
        <v>43146.521527777775</v>
      </c>
      <c r="G56">
        <v>1.0734600000000001</v>
      </c>
      <c r="H56" s="447">
        <v>43146.521527777775</v>
      </c>
      <c r="I56">
        <v>1.0734600000000001</v>
      </c>
      <c r="J56" s="447">
        <v>43146.661805555559</v>
      </c>
      <c r="K56">
        <v>1.0714300000000001</v>
      </c>
      <c r="L56">
        <v>0</v>
      </c>
      <c r="M56">
        <v>20.299999999999272</v>
      </c>
      <c r="N56">
        <v>1.37</v>
      </c>
      <c r="O56" s="394">
        <v>0.14027777778392192</v>
      </c>
    </row>
    <row r="57" spans="1:15">
      <c r="A57">
        <v>56</v>
      </c>
      <c r="B57" t="s">
        <v>98</v>
      </c>
      <c r="C57">
        <v>4</v>
      </c>
      <c r="D57">
        <v>0.01</v>
      </c>
      <c r="E57">
        <v>0.04</v>
      </c>
      <c r="F57" s="447">
        <v>43146.835416666669</v>
      </c>
      <c r="G57">
        <v>1.07141</v>
      </c>
      <c r="H57" s="447">
        <v>43147.338194444441</v>
      </c>
      <c r="I57">
        <v>1.0747599999999999</v>
      </c>
      <c r="J57" s="447">
        <v>43147.626388888886</v>
      </c>
      <c r="K57">
        <v>1.0707500000000001</v>
      </c>
      <c r="L57">
        <v>33.499999999998181</v>
      </c>
      <c r="M57">
        <v>40.099999999998545</v>
      </c>
      <c r="N57">
        <v>6.1899999999999995</v>
      </c>
      <c r="O57" s="394">
        <v>0.79097222221753327</v>
      </c>
    </row>
    <row r="58" spans="1:15">
      <c r="A58">
        <v>57</v>
      </c>
      <c r="B58" t="s">
        <v>98</v>
      </c>
      <c r="C58">
        <v>6</v>
      </c>
      <c r="D58">
        <v>0.03</v>
      </c>
      <c r="E58">
        <v>0.09</v>
      </c>
      <c r="F58" s="447">
        <v>43147.638194444444</v>
      </c>
      <c r="G58">
        <v>1.0713299999999999</v>
      </c>
      <c r="H58" s="447">
        <v>43151.193055555559</v>
      </c>
      <c r="I58">
        <v>1.0769299999999999</v>
      </c>
      <c r="J58" s="447">
        <v>43151.450694444444</v>
      </c>
      <c r="K58">
        <v>1.0720100000000001</v>
      </c>
      <c r="L58">
        <v>56</v>
      </c>
      <c r="M58">
        <v>49.19999999999709</v>
      </c>
      <c r="N58">
        <v>17.59</v>
      </c>
      <c r="O58" s="394">
        <v>1.8125</v>
      </c>
    </row>
    <row r="59" spans="1:15">
      <c r="A59">
        <v>58</v>
      </c>
      <c r="B59" t="s">
        <v>98</v>
      </c>
      <c r="C59">
        <v>3</v>
      </c>
      <c r="D59">
        <v>0.01</v>
      </c>
      <c r="E59">
        <v>0.03</v>
      </c>
      <c r="F59" s="447">
        <v>43151.556944444441</v>
      </c>
      <c r="G59">
        <v>1.07277</v>
      </c>
      <c r="H59" s="447">
        <v>43152.022916666669</v>
      </c>
      <c r="I59">
        <v>1.07501</v>
      </c>
      <c r="J59" s="447">
        <v>43152.069444444445</v>
      </c>
      <c r="K59">
        <v>1.0718700000000003</v>
      </c>
      <c r="L59">
        <v>22.399999999999636</v>
      </c>
      <c r="M59">
        <v>31.399999999997817</v>
      </c>
      <c r="N59">
        <v>4.04</v>
      </c>
      <c r="O59" s="394">
        <v>0.51250000000436557</v>
      </c>
    </row>
    <row r="60" spans="1:15">
      <c r="A60">
        <v>59</v>
      </c>
      <c r="B60" t="s">
        <v>98</v>
      </c>
      <c r="C60">
        <v>1</v>
      </c>
      <c r="D60">
        <v>0.01</v>
      </c>
      <c r="E60">
        <v>0.01</v>
      </c>
      <c r="F60" s="447">
        <v>43152.074999999997</v>
      </c>
      <c r="G60">
        <v>1.0720400000000001</v>
      </c>
      <c r="H60" s="447">
        <v>43152.074999999997</v>
      </c>
      <c r="I60">
        <v>1.0720400000000001</v>
      </c>
      <c r="J60" s="447">
        <v>43152.299305555556</v>
      </c>
      <c r="K60">
        <v>1.07002</v>
      </c>
      <c r="L60">
        <v>0</v>
      </c>
      <c r="M60">
        <v>20.200000000002547</v>
      </c>
      <c r="N60">
        <v>1.36</v>
      </c>
      <c r="O60" s="394">
        <v>0.22430555555911269</v>
      </c>
    </row>
    <row r="61" spans="1:15">
      <c r="A61">
        <v>60</v>
      </c>
      <c r="B61" t="s">
        <v>98</v>
      </c>
      <c r="C61">
        <v>1</v>
      </c>
      <c r="D61">
        <v>0.01</v>
      </c>
      <c r="E61">
        <v>0.01</v>
      </c>
      <c r="F61" s="447">
        <v>43152.308333333334</v>
      </c>
      <c r="G61">
        <v>1.07046</v>
      </c>
      <c r="H61" s="447">
        <v>43152.308333333334</v>
      </c>
      <c r="I61">
        <v>1.07046</v>
      </c>
      <c r="J61" s="447">
        <v>43152.320138888892</v>
      </c>
      <c r="K61">
        <v>1.06854</v>
      </c>
      <c r="L61">
        <v>0</v>
      </c>
      <c r="M61">
        <v>19.200000000000728</v>
      </c>
      <c r="N61">
        <v>1.3</v>
      </c>
      <c r="O61" s="394">
        <v>1.1805555557657499E-2</v>
      </c>
    </row>
    <row r="62" spans="1:15">
      <c r="A62">
        <v>61</v>
      </c>
      <c r="B62" t="s">
        <v>98</v>
      </c>
      <c r="C62">
        <v>1</v>
      </c>
      <c r="D62">
        <v>0.01</v>
      </c>
      <c r="E62">
        <v>0.01</v>
      </c>
      <c r="F62" s="447">
        <v>43152.34097222222</v>
      </c>
      <c r="G62">
        <v>1.06931</v>
      </c>
      <c r="H62" s="447">
        <v>43152.34097222222</v>
      </c>
      <c r="I62">
        <v>1.06931</v>
      </c>
      <c r="J62" s="447">
        <v>43152.680555555555</v>
      </c>
      <c r="K62">
        <v>1.06731</v>
      </c>
      <c r="L62">
        <v>0</v>
      </c>
      <c r="M62">
        <v>20</v>
      </c>
      <c r="N62">
        <v>1.35</v>
      </c>
      <c r="O62" s="394">
        <v>0.33958333333430346</v>
      </c>
    </row>
    <row r="63" spans="1:15">
      <c r="A63">
        <v>62</v>
      </c>
      <c r="B63" t="s">
        <v>98</v>
      </c>
      <c r="C63">
        <v>8</v>
      </c>
      <c r="D63">
        <v>0.09</v>
      </c>
      <c r="E63">
        <v>0.23</v>
      </c>
      <c r="F63" s="447">
        <v>43152.801388888889</v>
      </c>
      <c r="G63">
        <v>1.06734</v>
      </c>
      <c r="H63" s="447">
        <v>43159.006249999999</v>
      </c>
      <c r="I63">
        <v>1.07874</v>
      </c>
      <c r="J63" s="447">
        <v>43160.384722222225</v>
      </c>
      <c r="K63">
        <v>1.07101</v>
      </c>
      <c r="L63">
        <v>114</v>
      </c>
      <c r="M63">
        <v>77.299999999999272</v>
      </c>
      <c r="N63">
        <v>54.230000000000004</v>
      </c>
      <c r="O63" s="394">
        <v>5.5833333333357587</v>
      </c>
    </row>
    <row r="64" spans="1:15">
      <c r="A64">
        <v>63</v>
      </c>
      <c r="B64" t="s">
        <v>97</v>
      </c>
      <c r="C64">
        <v>2</v>
      </c>
      <c r="D64">
        <v>0.01</v>
      </c>
      <c r="E64">
        <v>0.02</v>
      </c>
      <c r="F64" s="447">
        <v>43158.036805555559</v>
      </c>
      <c r="G64">
        <v>1.0780400000000001</v>
      </c>
      <c r="H64" s="447">
        <v>43158.051388888889</v>
      </c>
      <c r="I64">
        <v>1.0769200000000001</v>
      </c>
      <c r="J64" s="447">
        <v>43159.357638888891</v>
      </c>
      <c r="K64">
        <v>1.07952</v>
      </c>
      <c r="L64">
        <v>11.200000000000728</v>
      </c>
      <c r="M64">
        <v>26</v>
      </c>
      <c r="N64">
        <v>2.69</v>
      </c>
      <c r="O64" s="394">
        <v>1.3208333333313931</v>
      </c>
    </row>
    <row r="65" spans="1:15">
      <c r="A65">
        <v>64</v>
      </c>
      <c r="B65" t="s">
        <v>97</v>
      </c>
      <c r="C65">
        <v>8</v>
      </c>
      <c r="D65">
        <v>0.09</v>
      </c>
      <c r="E65">
        <v>0.23</v>
      </c>
      <c r="F65" s="447">
        <v>43159.45</v>
      </c>
      <c r="G65">
        <v>1.0813999999999999</v>
      </c>
      <c r="H65" s="447">
        <v>43160.628472222219</v>
      </c>
      <c r="I65">
        <v>1.06999</v>
      </c>
      <c r="J65" s="447">
        <v>43171.554861111108</v>
      </c>
      <c r="K65">
        <v>1.0780000000000001</v>
      </c>
      <c r="L65">
        <v>114.10000000000036</v>
      </c>
      <c r="M65">
        <v>80.100000000000364</v>
      </c>
      <c r="N65">
        <v>54.32</v>
      </c>
      <c r="O65" s="394">
        <v>8.1048611111109494</v>
      </c>
    </row>
    <row r="66" spans="1:15">
      <c r="A66">
        <v>65</v>
      </c>
      <c r="B66" t="s">
        <v>98</v>
      </c>
      <c r="C66">
        <v>2</v>
      </c>
      <c r="D66">
        <v>0.01</v>
      </c>
      <c r="E66">
        <v>0.02</v>
      </c>
      <c r="F66" s="447">
        <v>43160.417361111111</v>
      </c>
      <c r="G66">
        <v>1.07124</v>
      </c>
      <c r="H66" s="447">
        <v>43160.595833333333</v>
      </c>
      <c r="I66">
        <v>1.07236</v>
      </c>
      <c r="J66" s="447">
        <v>43160.631944444445</v>
      </c>
      <c r="K66">
        <v>1.0697099999999999</v>
      </c>
      <c r="L66">
        <v>11.200000000000728</v>
      </c>
      <c r="M66">
        <v>26.500000000001819</v>
      </c>
      <c r="N66">
        <v>2.81</v>
      </c>
      <c r="O66" s="394">
        <v>0.21458333333430346</v>
      </c>
    </row>
    <row r="67" spans="1:15">
      <c r="A67">
        <v>66</v>
      </c>
      <c r="B67" t="s">
        <v>98</v>
      </c>
      <c r="C67">
        <v>2</v>
      </c>
      <c r="D67">
        <v>0.01</v>
      </c>
      <c r="E67">
        <v>0.02</v>
      </c>
      <c r="F67" s="447">
        <v>43160.636111111111</v>
      </c>
      <c r="G67">
        <v>1.0701000000000001</v>
      </c>
      <c r="H67" s="447">
        <v>43160.649305555555</v>
      </c>
      <c r="I67">
        <v>1.07121</v>
      </c>
      <c r="J67" s="447">
        <v>43160.919444444444</v>
      </c>
      <c r="K67">
        <v>1.06891</v>
      </c>
      <c r="L67">
        <v>11.100000000000364</v>
      </c>
      <c r="M67">
        <v>23</v>
      </c>
      <c r="N67">
        <v>2.35</v>
      </c>
      <c r="O67" s="394">
        <v>0.28333333333284827</v>
      </c>
    </row>
    <row r="68" spans="1:15">
      <c r="A68">
        <v>67</v>
      </c>
      <c r="B68" t="s">
        <v>98</v>
      </c>
      <c r="C68">
        <v>1</v>
      </c>
      <c r="D68">
        <v>0.01</v>
      </c>
      <c r="E68">
        <v>0.01</v>
      </c>
      <c r="F68" s="447">
        <v>43160.921527777777</v>
      </c>
      <c r="G68">
        <v>1.0692600000000001</v>
      </c>
      <c r="H68" s="447">
        <v>43160.921527777777</v>
      </c>
      <c r="I68">
        <v>1.0692600000000001</v>
      </c>
      <c r="J68" s="447">
        <v>43161.082638888889</v>
      </c>
      <c r="K68">
        <v>1.06721</v>
      </c>
      <c r="L68">
        <v>0</v>
      </c>
      <c r="M68">
        <v>20.5</v>
      </c>
      <c r="N68">
        <v>1.35</v>
      </c>
      <c r="O68" s="394">
        <v>0.16111111111240461</v>
      </c>
    </row>
    <row r="69" spans="1:15">
      <c r="A69">
        <v>68</v>
      </c>
      <c r="B69" t="s">
        <v>98</v>
      </c>
      <c r="C69">
        <v>7</v>
      </c>
      <c r="D69">
        <v>0.05</v>
      </c>
      <c r="E69">
        <v>0.14000000000000001</v>
      </c>
      <c r="F69" s="447">
        <v>43161.106944444444</v>
      </c>
      <c r="G69">
        <v>1.0676399999999999</v>
      </c>
      <c r="H69" s="447">
        <v>43164.361111111109</v>
      </c>
      <c r="I69">
        <v>1.0744199999999999</v>
      </c>
      <c r="J69" s="447">
        <v>43165.961805555555</v>
      </c>
      <c r="K69">
        <v>1.06914</v>
      </c>
      <c r="L69">
        <v>67.799999999999272</v>
      </c>
      <c r="M69">
        <v>52.799999999999272</v>
      </c>
      <c r="N69">
        <v>30.17</v>
      </c>
      <c r="O69" s="394">
        <v>2.8548611111109494</v>
      </c>
    </row>
    <row r="70" spans="1:15">
      <c r="A70">
        <v>69</v>
      </c>
      <c r="B70" t="s">
        <v>98</v>
      </c>
      <c r="C70">
        <v>1</v>
      </c>
      <c r="D70">
        <v>0.01</v>
      </c>
      <c r="E70">
        <v>0.01</v>
      </c>
      <c r="F70" s="447">
        <v>43165.994444444441</v>
      </c>
      <c r="G70">
        <v>1.0687500000000001</v>
      </c>
      <c r="H70" s="447">
        <v>43165.994444444441</v>
      </c>
      <c r="I70">
        <v>1.0687500000000001</v>
      </c>
      <c r="J70" s="447">
        <v>43166.020833333336</v>
      </c>
      <c r="K70">
        <v>1.06671</v>
      </c>
      <c r="L70">
        <v>0</v>
      </c>
      <c r="M70">
        <v>20.399999999999636</v>
      </c>
      <c r="N70">
        <v>1.34</v>
      </c>
      <c r="O70" s="394">
        <v>2.6388888894871343E-2</v>
      </c>
    </row>
    <row r="71" spans="1:15">
      <c r="A71">
        <v>70</v>
      </c>
      <c r="B71" t="s">
        <v>98</v>
      </c>
      <c r="C71">
        <v>8</v>
      </c>
      <c r="D71">
        <v>0.09</v>
      </c>
      <c r="E71">
        <v>0.23</v>
      </c>
      <c r="F71" s="447">
        <v>43166.027777777781</v>
      </c>
      <c r="G71">
        <v>1.06839</v>
      </c>
      <c r="H71" s="447">
        <v>43171.731249999997</v>
      </c>
      <c r="I71">
        <v>1.0798700000000001</v>
      </c>
      <c r="J71" s="447">
        <v>43172.785416666666</v>
      </c>
      <c r="K71">
        <v>1.0721499999999999</v>
      </c>
      <c r="L71">
        <v>114.80000000000109</v>
      </c>
      <c r="M71">
        <v>77.200000000000728</v>
      </c>
      <c r="N71">
        <v>54.34</v>
      </c>
      <c r="O71" s="394">
        <v>4.757638888884685</v>
      </c>
    </row>
    <row r="72" spans="1:15">
      <c r="A72">
        <v>71</v>
      </c>
      <c r="B72" t="s">
        <v>97</v>
      </c>
      <c r="C72">
        <v>7</v>
      </c>
      <c r="D72">
        <v>0.05</v>
      </c>
      <c r="E72">
        <v>0.14000000000000001</v>
      </c>
      <c r="F72" s="447">
        <v>43171.620138888888</v>
      </c>
      <c r="G72">
        <v>1.07823</v>
      </c>
      <c r="H72" s="447">
        <v>43172.829861111109</v>
      </c>
      <c r="I72">
        <v>1.07158</v>
      </c>
      <c r="J72" s="447">
        <v>43173.421527777777</v>
      </c>
      <c r="K72">
        <v>1.07681</v>
      </c>
      <c r="L72">
        <v>66.500000000001819</v>
      </c>
      <c r="M72">
        <v>52.300000000001091</v>
      </c>
      <c r="N72">
        <v>30.21</v>
      </c>
      <c r="O72" s="394">
        <v>1.8013888888890506</v>
      </c>
    </row>
    <row r="73" spans="1:15">
      <c r="A73">
        <v>72</v>
      </c>
      <c r="B73" t="s">
        <v>98</v>
      </c>
      <c r="C73">
        <v>6</v>
      </c>
      <c r="D73">
        <v>0.03</v>
      </c>
      <c r="E73">
        <v>0.09</v>
      </c>
      <c r="F73" s="447">
        <v>43172.918055555558</v>
      </c>
      <c r="G73">
        <v>1.0723499999999999</v>
      </c>
      <c r="H73" s="447">
        <v>43173.90902777778</v>
      </c>
      <c r="I73">
        <v>1.07789</v>
      </c>
      <c r="J73" s="447">
        <v>43174.581250000003</v>
      </c>
      <c r="K73">
        <v>1.0729000000000002</v>
      </c>
      <c r="L73">
        <v>55.399999999999636</v>
      </c>
      <c r="M73">
        <v>49.899999999997817</v>
      </c>
      <c r="N73">
        <v>17.619999999999997</v>
      </c>
      <c r="O73" s="394">
        <v>1.6631944444452529</v>
      </c>
    </row>
    <row r="74" spans="1:15">
      <c r="A74">
        <v>73</v>
      </c>
      <c r="B74" t="s">
        <v>97</v>
      </c>
      <c r="C74">
        <v>3</v>
      </c>
      <c r="D74">
        <v>0.01</v>
      </c>
      <c r="E74">
        <v>0.03</v>
      </c>
      <c r="F74" s="447">
        <v>43173.444444444445</v>
      </c>
      <c r="G74">
        <v>1.0765800000000001</v>
      </c>
      <c r="H74" s="447">
        <v>43173.688194444447</v>
      </c>
      <c r="I74">
        <v>1.07437</v>
      </c>
      <c r="J74" s="447">
        <v>43173.90625</v>
      </c>
      <c r="K74">
        <v>1.0774700000000001</v>
      </c>
      <c r="L74">
        <v>22.100000000000364</v>
      </c>
      <c r="M74">
        <v>31</v>
      </c>
      <c r="N74">
        <v>4.04</v>
      </c>
      <c r="O74" s="394">
        <v>0.46180555555474712</v>
      </c>
    </row>
    <row r="75" spans="1:15">
      <c r="A75">
        <v>74</v>
      </c>
      <c r="B75" t="s">
        <v>97</v>
      </c>
      <c r="C75">
        <v>7</v>
      </c>
      <c r="D75">
        <v>0.05</v>
      </c>
      <c r="E75">
        <v>0.14000000000000001</v>
      </c>
      <c r="F75" s="447">
        <v>43173.913194444445</v>
      </c>
      <c r="G75">
        <v>1.0774300000000001</v>
      </c>
      <c r="H75" s="447">
        <v>43174.87777777778</v>
      </c>
      <c r="I75">
        <v>1.0707199999999999</v>
      </c>
      <c r="J75" s="447">
        <v>43175.234722222223</v>
      </c>
      <c r="K75">
        <v>1.0759799999999999</v>
      </c>
      <c r="L75">
        <v>67.100000000002183</v>
      </c>
      <c r="M75">
        <v>52.600000000000364</v>
      </c>
      <c r="N75">
        <v>30.14</v>
      </c>
      <c r="O75" s="394">
        <v>1.3215277777781012</v>
      </c>
    </row>
    <row r="76" spans="1:15">
      <c r="A76">
        <v>75</v>
      </c>
      <c r="B76" t="s">
        <v>98</v>
      </c>
      <c r="C76">
        <v>1</v>
      </c>
      <c r="D76">
        <v>0.01</v>
      </c>
      <c r="E76">
        <v>0.01</v>
      </c>
      <c r="F76" s="447">
        <v>43174.603472222225</v>
      </c>
      <c r="G76">
        <v>1.0726599999999999</v>
      </c>
      <c r="H76" s="447">
        <v>43174.603472222225</v>
      </c>
      <c r="I76">
        <v>1.0726599999999999</v>
      </c>
      <c r="J76" s="447">
        <v>43174.895833333336</v>
      </c>
      <c r="K76">
        <v>1.0706599999999999</v>
      </c>
      <c r="L76">
        <v>0</v>
      </c>
      <c r="M76">
        <v>20.000000000001819</v>
      </c>
      <c r="N76">
        <v>1.35</v>
      </c>
      <c r="O76" s="394">
        <v>0.29236111111094942</v>
      </c>
    </row>
    <row r="77" spans="1:15">
      <c r="A77">
        <v>76</v>
      </c>
      <c r="B77" t="s">
        <v>98</v>
      </c>
      <c r="C77">
        <v>4</v>
      </c>
      <c r="D77">
        <v>0.01</v>
      </c>
      <c r="E77">
        <v>0.04</v>
      </c>
      <c r="F77" s="447">
        <v>43174.918749999997</v>
      </c>
      <c r="G77">
        <v>1.07175</v>
      </c>
      <c r="H77" s="447">
        <v>43175.190972222219</v>
      </c>
      <c r="I77">
        <v>1.07511</v>
      </c>
      <c r="J77" s="447">
        <v>43175.579861111109</v>
      </c>
      <c r="K77">
        <v>1.07111</v>
      </c>
      <c r="L77">
        <v>33.600000000000364</v>
      </c>
      <c r="M77">
        <v>40</v>
      </c>
      <c r="N77">
        <v>6.1999999999999993</v>
      </c>
      <c r="O77" s="394">
        <v>0.66111111111240461</v>
      </c>
    </row>
    <row r="78" spans="1:15">
      <c r="A78">
        <v>77</v>
      </c>
      <c r="B78" t="s">
        <v>97</v>
      </c>
      <c r="C78">
        <v>8</v>
      </c>
      <c r="D78">
        <v>0.09</v>
      </c>
      <c r="E78">
        <v>0.23</v>
      </c>
      <c r="F78" s="447">
        <v>43175.272222222222</v>
      </c>
      <c r="G78">
        <v>1.0750200000000001</v>
      </c>
      <c r="H78" s="447">
        <v>43178.782638888886</v>
      </c>
      <c r="I78">
        <v>1.0637000000000001</v>
      </c>
      <c r="J78" s="447">
        <v>43179.907638888886</v>
      </c>
      <c r="K78">
        <v>1.0712900000000001</v>
      </c>
      <c r="L78">
        <v>113.20000000000073</v>
      </c>
      <c r="M78">
        <v>75.900000000001455</v>
      </c>
      <c r="N78">
        <v>54.25</v>
      </c>
      <c r="O78" s="394">
        <v>2.6354166666642413</v>
      </c>
    </row>
    <row r="79" spans="1:15">
      <c r="A79">
        <v>78</v>
      </c>
      <c r="B79" t="s">
        <v>98</v>
      </c>
      <c r="C79">
        <v>1</v>
      </c>
      <c r="D79">
        <v>0.01</v>
      </c>
      <c r="E79">
        <v>0.01</v>
      </c>
      <c r="F79" s="447">
        <v>43175.584722222222</v>
      </c>
      <c r="G79">
        <v>1.07151</v>
      </c>
      <c r="H79" s="447">
        <v>43175.584722222222</v>
      </c>
      <c r="I79">
        <v>1.07151</v>
      </c>
      <c r="J79" s="447">
        <v>43175.80972222222</v>
      </c>
      <c r="K79">
        <v>1.06952</v>
      </c>
      <c r="L79">
        <v>0</v>
      </c>
      <c r="M79">
        <v>19.899999999999636</v>
      </c>
      <c r="N79">
        <v>1.34</v>
      </c>
      <c r="O79" s="394">
        <v>0.22499999999854481</v>
      </c>
    </row>
    <row r="80" spans="1:1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43178.01666666667</v>
      </c>
      <c r="G80">
        <v>1.06877</v>
      </c>
      <c r="H80" s="447">
        <v>43178.01666666667</v>
      </c>
      <c r="I80">
        <v>1.06877</v>
      </c>
      <c r="J80" s="447">
        <v>43178.554861111108</v>
      </c>
      <c r="K80">
        <v>1.0667599999999999</v>
      </c>
      <c r="L80">
        <v>0</v>
      </c>
      <c r="M80">
        <v>20.100000000002183</v>
      </c>
      <c r="N80">
        <v>1.35</v>
      </c>
      <c r="O80" s="394">
        <v>0.53819444443797693</v>
      </c>
    </row>
    <row r="81" spans="1:15">
      <c r="A81">
        <v>80</v>
      </c>
      <c r="B81" t="s">
        <v>98</v>
      </c>
      <c r="C81">
        <v>1</v>
      </c>
      <c r="D81">
        <v>0.01</v>
      </c>
      <c r="E81">
        <v>0.01</v>
      </c>
      <c r="F81" s="447">
        <v>43178.586111111108</v>
      </c>
      <c r="G81">
        <v>1.06654</v>
      </c>
      <c r="H81" s="447">
        <v>43178.586111111108</v>
      </c>
      <c r="I81">
        <v>1.06654</v>
      </c>
      <c r="J81" s="447">
        <v>43178.719444444447</v>
      </c>
      <c r="K81">
        <v>1.0645500000000001</v>
      </c>
      <c r="L81">
        <v>0</v>
      </c>
      <c r="M81">
        <v>19.899999999997817</v>
      </c>
      <c r="N81">
        <v>1.34</v>
      </c>
      <c r="O81" s="394">
        <v>0.13333333333866904</v>
      </c>
    </row>
    <row r="82" spans="1:15">
      <c r="A82">
        <v>81</v>
      </c>
      <c r="B82" t="s">
        <v>98</v>
      </c>
      <c r="C82">
        <v>8</v>
      </c>
      <c r="D82">
        <v>0.09</v>
      </c>
      <c r="E82">
        <v>0.23</v>
      </c>
      <c r="F82" s="447">
        <v>43178.75</v>
      </c>
      <c r="G82">
        <v>1.06471</v>
      </c>
      <c r="H82" s="447">
        <v>43181.013888888891</v>
      </c>
      <c r="I82">
        <v>1.0760400000000001</v>
      </c>
      <c r="J82" s="447">
        <v>43181.373611111114</v>
      </c>
      <c r="K82">
        <v>1.0684399999999998</v>
      </c>
      <c r="L82">
        <v>113.30000000000109</v>
      </c>
      <c r="M82">
        <v>76.000000000003638</v>
      </c>
      <c r="N82">
        <v>54.220000000000006</v>
      </c>
      <c r="O82" s="394">
        <v>2.6236111111138598</v>
      </c>
    </row>
    <row r="83" spans="1:15">
      <c r="A83">
        <v>82</v>
      </c>
      <c r="B83" t="s">
        <v>97</v>
      </c>
      <c r="C83">
        <v>1</v>
      </c>
      <c r="D83">
        <v>0.01</v>
      </c>
      <c r="E83">
        <v>0.01</v>
      </c>
      <c r="F83" s="447">
        <v>43179.919444444444</v>
      </c>
      <c r="G83">
        <v>1.0704400000000001</v>
      </c>
      <c r="H83" s="447">
        <v>43179.919444444444</v>
      </c>
      <c r="I83">
        <v>1.0704400000000001</v>
      </c>
      <c r="J83" s="447">
        <v>43180.079861111109</v>
      </c>
      <c r="K83">
        <v>1.0724499999999999</v>
      </c>
      <c r="L83">
        <v>0</v>
      </c>
      <c r="M83">
        <v>20.099999999996726</v>
      </c>
      <c r="N83">
        <v>1.32</v>
      </c>
      <c r="O83" s="394">
        <v>0.16041666666569654</v>
      </c>
    </row>
    <row r="84" spans="1:15">
      <c r="A84">
        <v>83</v>
      </c>
      <c r="B84" t="s">
        <v>97</v>
      </c>
      <c r="C84">
        <v>1</v>
      </c>
      <c r="D84">
        <v>0.01</v>
      </c>
      <c r="E84">
        <v>0.01</v>
      </c>
      <c r="F84" s="447">
        <v>43180.349305555559</v>
      </c>
      <c r="G84">
        <v>1.0726599999999999</v>
      </c>
      <c r="H84" s="447">
        <v>43180.349305555559</v>
      </c>
      <c r="I84">
        <v>1.0726599999999999</v>
      </c>
      <c r="J84" s="447">
        <v>43180.75277777778</v>
      </c>
      <c r="K84">
        <v>1.0746599999999999</v>
      </c>
      <c r="L84">
        <v>0</v>
      </c>
      <c r="M84">
        <v>20</v>
      </c>
      <c r="N84">
        <v>1.35</v>
      </c>
      <c r="O84" s="394">
        <v>0.40347222222044365</v>
      </c>
    </row>
    <row r="85" spans="1:15">
      <c r="A85">
        <v>84</v>
      </c>
      <c r="B85" t="s">
        <v>97</v>
      </c>
      <c r="C85">
        <v>2</v>
      </c>
      <c r="D85">
        <v>0.01</v>
      </c>
      <c r="E85">
        <v>0.02</v>
      </c>
      <c r="F85" s="447">
        <v>43180.799305555556</v>
      </c>
      <c r="G85">
        <v>1.07447</v>
      </c>
      <c r="H85" s="447">
        <v>43180.822222222225</v>
      </c>
      <c r="I85">
        <v>1.07335</v>
      </c>
      <c r="J85" s="447">
        <v>43181.013888888891</v>
      </c>
      <c r="K85">
        <v>1.07602</v>
      </c>
      <c r="L85">
        <v>11.200000000000728</v>
      </c>
      <c r="M85">
        <v>26.699999999998909</v>
      </c>
      <c r="N85">
        <v>2.67</v>
      </c>
      <c r="O85" s="394">
        <v>0.21458333333430346</v>
      </c>
    </row>
    <row r="86" spans="1:15">
      <c r="A86">
        <v>85</v>
      </c>
      <c r="B86" t="s">
        <v>97</v>
      </c>
      <c r="C86">
        <v>11</v>
      </c>
      <c r="D86">
        <v>0.56999999999999995</v>
      </c>
      <c r="E86">
        <v>1.2599999999999998</v>
      </c>
      <c r="F86" s="447">
        <v>43181.021527777775</v>
      </c>
      <c r="G86">
        <v>1.0746899999999999</v>
      </c>
      <c r="H86" s="447">
        <v>43202.365277777775</v>
      </c>
      <c r="I86">
        <v>1.04949</v>
      </c>
      <c r="J86" s="447">
        <v>43206.426388888889</v>
      </c>
      <c r="K86">
        <v>1.0586500000000001</v>
      </c>
      <c r="L86">
        <v>252</v>
      </c>
      <c r="M86">
        <v>91.600000000000364</v>
      </c>
      <c r="N86">
        <v>267.52000000000004</v>
      </c>
      <c r="O86" s="394">
        <v>17.40486111111386</v>
      </c>
    </row>
    <row r="87" spans="1:15">
      <c r="A87">
        <v>86</v>
      </c>
      <c r="B87" t="s">
        <v>98</v>
      </c>
      <c r="C87">
        <v>1</v>
      </c>
      <c r="D87">
        <v>0.01</v>
      </c>
      <c r="E87">
        <v>0.01</v>
      </c>
      <c r="F87" s="447">
        <v>43181.37777777778</v>
      </c>
      <c r="G87">
        <v>1.06891</v>
      </c>
      <c r="H87" s="447">
        <v>43181.37777777778</v>
      </c>
      <c r="I87">
        <v>1.06891</v>
      </c>
      <c r="J87" s="447">
        <v>43181.399305555555</v>
      </c>
      <c r="K87">
        <v>1.0669</v>
      </c>
      <c r="L87">
        <v>0</v>
      </c>
      <c r="M87">
        <v>20.100000000000364</v>
      </c>
      <c r="N87">
        <v>1.36</v>
      </c>
      <c r="O87" s="394">
        <v>2.1527777775190771E-2</v>
      </c>
    </row>
    <row r="88" spans="1:15">
      <c r="A88">
        <v>87</v>
      </c>
      <c r="B88" t="s">
        <v>98</v>
      </c>
      <c r="C88">
        <v>1</v>
      </c>
      <c r="D88">
        <v>0.01</v>
      </c>
      <c r="E88">
        <v>0.01</v>
      </c>
      <c r="F88" s="447">
        <v>43181.40347222222</v>
      </c>
      <c r="G88">
        <v>1.06751</v>
      </c>
      <c r="H88" s="447">
        <v>43181.40347222222</v>
      </c>
      <c r="I88">
        <v>1.06751</v>
      </c>
      <c r="J88" s="447">
        <v>43181.959722222222</v>
      </c>
      <c r="K88">
        <v>1.06548</v>
      </c>
      <c r="L88">
        <v>0</v>
      </c>
      <c r="M88">
        <v>20.300000000001091</v>
      </c>
      <c r="N88">
        <v>1.37</v>
      </c>
      <c r="O88" s="394">
        <v>0.55625000000145519</v>
      </c>
    </row>
    <row r="89" spans="1:15">
      <c r="A89">
        <v>88</v>
      </c>
      <c r="B89" t="s">
        <v>98</v>
      </c>
      <c r="C89">
        <v>4</v>
      </c>
      <c r="D89">
        <v>0.01</v>
      </c>
      <c r="E89">
        <v>0.04</v>
      </c>
      <c r="F89" s="447">
        <v>43181.979166666664</v>
      </c>
      <c r="G89">
        <v>1.0657300000000001</v>
      </c>
      <c r="H89" s="447">
        <v>43182.089583333334</v>
      </c>
      <c r="I89">
        <v>1.0690500000000001</v>
      </c>
      <c r="J89" s="447">
        <v>43182.43472222222</v>
      </c>
      <c r="K89">
        <v>1.06508</v>
      </c>
      <c r="L89">
        <v>33.199999999998909</v>
      </c>
      <c r="M89">
        <v>39.699999999998909</v>
      </c>
      <c r="N89">
        <v>6.2200000000000006</v>
      </c>
      <c r="O89" s="394">
        <v>0.45555555555620231</v>
      </c>
    </row>
    <row r="90" spans="1:15">
      <c r="A90">
        <v>89</v>
      </c>
      <c r="B90" t="s">
        <v>98</v>
      </c>
      <c r="C90">
        <v>1</v>
      </c>
      <c r="D90">
        <v>0.01</v>
      </c>
      <c r="E90">
        <v>0.01</v>
      </c>
      <c r="F90" s="447">
        <v>43182.457638888889</v>
      </c>
      <c r="G90">
        <v>1.06575</v>
      </c>
      <c r="H90" s="447">
        <v>43182.457638888889</v>
      </c>
      <c r="I90">
        <v>1.06575</v>
      </c>
      <c r="J90" s="447">
        <v>43182.520833333336</v>
      </c>
      <c r="K90">
        <v>1.0637399999999999</v>
      </c>
      <c r="L90">
        <v>0</v>
      </c>
      <c r="M90">
        <v>20.100000000000364</v>
      </c>
      <c r="N90">
        <v>1.36</v>
      </c>
      <c r="O90" s="394">
        <v>6.3194444446708076E-2</v>
      </c>
    </row>
    <row r="91" spans="1:15">
      <c r="A91">
        <v>90</v>
      </c>
      <c r="B91" t="s">
        <v>98</v>
      </c>
      <c r="C91">
        <v>2</v>
      </c>
      <c r="D91">
        <v>0.01</v>
      </c>
      <c r="E91">
        <v>0.02</v>
      </c>
      <c r="F91" s="447">
        <v>43182.525000000001</v>
      </c>
      <c r="G91">
        <v>1.0643400000000001</v>
      </c>
      <c r="H91" s="447">
        <v>43182.531944444447</v>
      </c>
      <c r="I91">
        <v>1.06548</v>
      </c>
      <c r="J91" s="447">
        <v>43182.799305555556</v>
      </c>
      <c r="K91">
        <v>1.06291</v>
      </c>
      <c r="L91">
        <v>11.399999999997817</v>
      </c>
      <c r="M91">
        <v>25.699999999998909</v>
      </c>
      <c r="N91">
        <v>2.7</v>
      </c>
      <c r="O91" s="394">
        <v>0.27430555555474712</v>
      </c>
    </row>
    <row r="92" spans="1:15">
      <c r="A92">
        <v>91</v>
      </c>
      <c r="B92" t="s">
        <v>98</v>
      </c>
      <c r="C92">
        <v>2</v>
      </c>
      <c r="D92">
        <v>0.01</v>
      </c>
      <c r="E92">
        <v>0.02</v>
      </c>
      <c r="F92" s="447">
        <v>43182.802777777775</v>
      </c>
      <c r="G92">
        <v>1.06334</v>
      </c>
      <c r="H92" s="447">
        <v>43184.875</v>
      </c>
      <c r="I92">
        <v>1.0644400000000001</v>
      </c>
      <c r="J92" s="447">
        <v>43185.125694444447</v>
      </c>
      <c r="K92">
        <v>1.06185</v>
      </c>
      <c r="L92">
        <v>11</v>
      </c>
      <c r="M92">
        <v>25.899999999999636</v>
      </c>
      <c r="N92">
        <v>2.6799999999999997</v>
      </c>
      <c r="O92" s="394">
        <v>0.32291666667151731</v>
      </c>
    </row>
    <row r="93" spans="1:15">
      <c r="A93">
        <v>92</v>
      </c>
      <c r="B93" t="s">
        <v>98</v>
      </c>
      <c r="C93">
        <v>2</v>
      </c>
      <c r="D93">
        <v>0.01</v>
      </c>
      <c r="E93">
        <v>0.02</v>
      </c>
      <c r="F93" s="447">
        <v>43185.263194444444</v>
      </c>
      <c r="G93">
        <v>1.06128</v>
      </c>
      <c r="H93" s="447">
        <v>43185.283333333333</v>
      </c>
      <c r="I93">
        <v>1.0623899999999999</v>
      </c>
      <c r="J93" s="447">
        <v>43185.595833333333</v>
      </c>
      <c r="K93">
        <v>1.0598399999999999</v>
      </c>
      <c r="L93">
        <v>11.100000000000364</v>
      </c>
      <c r="M93">
        <v>25.5</v>
      </c>
      <c r="N93">
        <v>2.69</v>
      </c>
      <c r="O93" s="394">
        <v>0.33263888888905058</v>
      </c>
    </row>
    <row r="94" spans="1:15">
      <c r="A94">
        <v>93</v>
      </c>
      <c r="B94" t="s">
        <v>98</v>
      </c>
      <c r="C94">
        <v>4</v>
      </c>
      <c r="D94">
        <v>0.01</v>
      </c>
      <c r="E94">
        <v>0.04</v>
      </c>
      <c r="F94" s="447">
        <v>43185.64166666667</v>
      </c>
      <c r="G94">
        <v>1.0591600000000001</v>
      </c>
      <c r="H94" s="447">
        <v>43186.000694444447</v>
      </c>
      <c r="I94">
        <v>1.0625</v>
      </c>
      <c r="J94" s="447">
        <v>43186.681250000001</v>
      </c>
      <c r="K94">
        <v>1.0585</v>
      </c>
      <c r="L94">
        <v>33.399999999999636</v>
      </c>
      <c r="M94">
        <v>40</v>
      </c>
      <c r="N94">
        <v>6.2</v>
      </c>
      <c r="O94" s="394">
        <v>1.0395833333313931</v>
      </c>
    </row>
    <row r="95" spans="1:15">
      <c r="A95">
        <v>94</v>
      </c>
      <c r="B95" t="s">
        <v>98</v>
      </c>
      <c r="C95">
        <v>7</v>
      </c>
      <c r="D95">
        <v>0.05</v>
      </c>
      <c r="E95">
        <v>0.14000000000000001</v>
      </c>
      <c r="F95" s="447">
        <v>43186.886111111111</v>
      </c>
      <c r="G95">
        <v>1.0568500000000001</v>
      </c>
      <c r="H95" s="447">
        <v>43187.763194444444</v>
      </c>
      <c r="I95">
        <v>1.06352</v>
      </c>
      <c r="J95" s="447">
        <v>43193.591666666667</v>
      </c>
      <c r="K95">
        <v>1.0581100000000001</v>
      </c>
      <c r="L95">
        <v>66.700000000000728</v>
      </c>
      <c r="M95">
        <v>54.100000000000364</v>
      </c>
      <c r="N95">
        <v>30.19</v>
      </c>
      <c r="O95" s="394">
        <v>4.7055555555562023</v>
      </c>
    </row>
    <row r="96" spans="1:15">
      <c r="A96">
        <v>95</v>
      </c>
      <c r="B96" t="s">
        <v>98</v>
      </c>
      <c r="C96">
        <v>2</v>
      </c>
      <c r="D96">
        <v>0.01</v>
      </c>
      <c r="E96">
        <v>0.02</v>
      </c>
      <c r="F96" s="447">
        <v>43193.62777777778</v>
      </c>
      <c r="G96">
        <v>1.0579499999999999</v>
      </c>
      <c r="H96" s="447">
        <v>43193.811111111114</v>
      </c>
      <c r="I96">
        <v>1.05905</v>
      </c>
      <c r="J96" s="447">
        <v>43194.237500000003</v>
      </c>
      <c r="K96">
        <v>1.05646</v>
      </c>
      <c r="L96">
        <v>11</v>
      </c>
      <c r="M96">
        <v>25.899999999999636</v>
      </c>
      <c r="N96">
        <v>2.6799999999999997</v>
      </c>
      <c r="O96" s="394">
        <v>0.60972222222335404</v>
      </c>
    </row>
    <row r="97" spans="1:15">
      <c r="A97">
        <v>96</v>
      </c>
      <c r="B97" t="s">
        <v>98</v>
      </c>
      <c r="C97">
        <v>1</v>
      </c>
      <c r="D97">
        <v>0.01</v>
      </c>
      <c r="E97">
        <v>0.01</v>
      </c>
      <c r="F97" s="447">
        <v>43194.3125</v>
      </c>
      <c r="G97">
        <v>1.0554600000000001</v>
      </c>
      <c r="H97" s="447">
        <v>43194.3125</v>
      </c>
      <c r="I97">
        <v>1.0554600000000001</v>
      </c>
      <c r="J97" s="447">
        <v>43194.332638888889</v>
      </c>
      <c r="K97">
        <v>1.0534399999999999</v>
      </c>
      <c r="L97">
        <v>0</v>
      </c>
      <c r="M97">
        <v>20.200000000000728</v>
      </c>
      <c r="N97">
        <v>1.36</v>
      </c>
      <c r="O97" s="394">
        <v>2.0138888889050577E-2</v>
      </c>
    </row>
    <row r="98" spans="1:15">
      <c r="A98">
        <v>97</v>
      </c>
      <c r="B98" t="s">
        <v>98</v>
      </c>
      <c r="C98">
        <v>3</v>
      </c>
      <c r="D98">
        <v>0.01</v>
      </c>
      <c r="E98">
        <v>0.03</v>
      </c>
      <c r="F98" s="447">
        <v>43194.336805555555</v>
      </c>
      <c r="G98">
        <v>1.0541400000000001</v>
      </c>
      <c r="H98" s="447">
        <v>43194.64166666667</v>
      </c>
      <c r="I98">
        <v>1.05636</v>
      </c>
      <c r="J98" s="447">
        <v>43195.513194444444</v>
      </c>
      <c r="K98">
        <v>1.05325</v>
      </c>
      <c r="L98">
        <v>22.199999999998909</v>
      </c>
      <c r="M98">
        <v>31.100000000000364</v>
      </c>
      <c r="N98">
        <v>3.81</v>
      </c>
      <c r="O98" s="394">
        <v>1.1763888888890506</v>
      </c>
    </row>
    <row r="99" spans="1:15">
      <c r="A99">
        <v>98</v>
      </c>
      <c r="B99" t="s">
        <v>98</v>
      </c>
      <c r="C99">
        <v>7</v>
      </c>
      <c r="D99">
        <v>0.05</v>
      </c>
      <c r="E99">
        <v>0.14000000000000001</v>
      </c>
      <c r="F99" s="447">
        <v>43195.536805555559</v>
      </c>
      <c r="G99">
        <v>1.0535000000000001</v>
      </c>
      <c r="H99" s="447">
        <v>43196.373611111114</v>
      </c>
      <c r="I99">
        <v>1.0605599999999999</v>
      </c>
      <c r="J99" s="447">
        <v>43196.775000000001</v>
      </c>
      <c r="K99">
        <v>1.0551200000000001</v>
      </c>
      <c r="L99">
        <v>70.599999999998545</v>
      </c>
      <c r="M99">
        <v>54.399999999999636</v>
      </c>
      <c r="N99">
        <v>30.16</v>
      </c>
      <c r="O99" s="394">
        <v>1.2381944444423425</v>
      </c>
    </row>
    <row r="100" spans="1:15">
      <c r="A100">
        <v>99</v>
      </c>
      <c r="B100" t="s">
        <v>98</v>
      </c>
      <c r="C100">
        <v>1</v>
      </c>
      <c r="D100">
        <v>0.01</v>
      </c>
      <c r="E100">
        <v>0.01</v>
      </c>
      <c r="F100" s="447">
        <v>43196.792361111111</v>
      </c>
      <c r="G100">
        <v>1.0551699999999999</v>
      </c>
      <c r="H100" s="447">
        <v>43196.792361111111</v>
      </c>
      <c r="I100">
        <v>1.0551699999999999</v>
      </c>
      <c r="J100" s="447">
        <v>43199.225694444445</v>
      </c>
      <c r="K100">
        <v>1.0531200000000001</v>
      </c>
      <c r="L100">
        <v>0</v>
      </c>
      <c r="M100">
        <v>20.499999999998181</v>
      </c>
      <c r="N100">
        <v>1.35</v>
      </c>
      <c r="O100" s="394">
        <v>0.43333333333430346</v>
      </c>
    </row>
    <row r="101" spans="1:15">
      <c r="A101">
        <v>100</v>
      </c>
      <c r="B101" t="s">
        <v>98</v>
      </c>
      <c r="C101">
        <v>1</v>
      </c>
      <c r="D101">
        <v>0.01</v>
      </c>
      <c r="E101">
        <v>0.01</v>
      </c>
      <c r="F101" s="447">
        <v>43199.268055555556</v>
      </c>
      <c r="G101">
        <v>1.0532600000000001</v>
      </c>
      <c r="H101" s="447">
        <v>43199.268055555556</v>
      </c>
      <c r="I101">
        <v>1.0532600000000001</v>
      </c>
      <c r="J101" s="447">
        <v>43199.372916666667</v>
      </c>
      <c r="K101">
        <v>1.05122</v>
      </c>
      <c r="L101">
        <v>0</v>
      </c>
      <c r="M101">
        <v>20.399999999999636</v>
      </c>
      <c r="N101">
        <v>1.37</v>
      </c>
      <c r="O101" s="394">
        <v>0.10486111111094942</v>
      </c>
    </row>
    <row r="102" spans="1:15">
      <c r="A102">
        <v>101</v>
      </c>
      <c r="B102" t="s">
        <v>98</v>
      </c>
      <c r="C102">
        <v>5</v>
      </c>
      <c r="D102">
        <v>0.02</v>
      </c>
      <c r="E102">
        <v>0.06</v>
      </c>
      <c r="F102" s="447">
        <v>43199.486805555556</v>
      </c>
      <c r="G102">
        <v>1.05111</v>
      </c>
      <c r="H102" s="447">
        <v>43200.097222222219</v>
      </c>
      <c r="I102">
        <v>1.0555699999999999</v>
      </c>
      <c r="J102" s="447">
        <v>43202.257638888892</v>
      </c>
      <c r="K102">
        <v>1.0510500000000003</v>
      </c>
      <c r="L102">
        <v>44.599999999998545</v>
      </c>
      <c r="M102">
        <v>45.19999999999709</v>
      </c>
      <c r="N102">
        <v>10.030000000000001</v>
      </c>
      <c r="O102" s="394">
        <v>2.7708333333357587</v>
      </c>
    </row>
    <row r="103" spans="1:15">
      <c r="A103">
        <v>102</v>
      </c>
      <c r="B103" t="s">
        <v>98</v>
      </c>
      <c r="C103">
        <v>11</v>
      </c>
      <c r="D103">
        <v>0.56999999999999995</v>
      </c>
      <c r="E103">
        <v>1.2599999999999998</v>
      </c>
      <c r="F103" s="447">
        <v>43202.302777777775</v>
      </c>
      <c r="G103">
        <v>1.0502199999999999</v>
      </c>
      <c r="H103" s="447">
        <v>43224.17083333333</v>
      </c>
      <c r="I103">
        <v>1.07544</v>
      </c>
      <c r="J103" s="447">
        <v>43229.313888888886</v>
      </c>
      <c r="K103">
        <v>1.0663100000000001</v>
      </c>
      <c r="L103">
        <v>252.20000000000073</v>
      </c>
      <c r="M103">
        <v>91.299999999999272</v>
      </c>
      <c r="N103">
        <v>268.07</v>
      </c>
      <c r="O103" s="394">
        <v>19.011111111110949</v>
      </c>
    </row>
    <row r="104" spans="1:15">
      <c r="A104">
        <v>103</v>
      </c>
      <c r="B104" t="s">
        <v>97</v>
      </c>
      <c r="C104">
        <v>3</v>
      </c>
      <c r="D104">
        <v>0.01</v>
      </c>
      <c r="E104">
        <v>0.03</v>
      </c>
      <c r="F104" s="447">
        <v>43206.522222222222</v>
      </c>
      <c r="G104">
        <v>1.0577099999999999</v>
      </c>
      <c r="H104" s="447">
        <v>43206.609722222223</v>
      </c>
      <c r="I104">
        <v>1.05549</v>
      </c>
      <c r="J104" s="447">
        <v>43207.256944444445</v>
      </c>
      <c r="K104">
        <v>1.0586500000000001</v>
      </c>
      <c r="L104">
        <v>22.199999999998909</v>
      </c>
      <c r="M104">
        <v>31.600000000000364</v>
      </c>
      <c r="N104">
        <v>4.0299999999999994</v>
      </c>
      <c r="O104" s="394">
        <v>0.73472222222335404</v>
      </c>
    </row>
    <row r="105" spans="1:15">
      <c r="A105">
        <v>104</v>
      </c>
      <c r="B105" t="s">
        <v>97</v>
      </c>
      <c r="C105">
        <v>2</v>
      </c>
      <c r="D105">
        <v>0.01</v>
      </c>
      <c r="E105">
        <v>0.02</v>
      </c>
      <c r="F105" s="447">
        <v>43207.402777777781</v>
      </c>
      <c r="G105">
        <v>1.0590200000000001</v>
      </c>
      <c r="H105" s="447">
        <v>43207.874305555553</v>
      </c>
      <c r="I105">
        <v>1.0579099999999999</v>
      </c>
      <c r="J105" s="447">
        <v>43208.367361111108</v>
      </c>
      <c r="K105">
        <v>1.06047</v>
      </c>
      <c r="L105">
        <v>11.100000000002183</v>
      </c>
      <c r="M105">
        <v>25.600000000002183</v>
      </c>
      <c r="N105">
        <v>2.6399999999999997</v>
      </c>
      <c r="O105" s="394">
        <v>0.9645833333270275</v>
      </c>
    </row>
    <row r="106" spans="1:1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43208.372916666667</v>
      </c>
      <c r="G106">
        <v>1.06023</v>
      </c>
      <c r="H106" s="447">
        <v>43208.372916666667</v>
      </c>
      <c r="I106">
        <v>1.06023</v>
      </c>
      <c r="J106" s="447">
        <v>43208.633333333331</v>
      </c>
      <c r="K106">
        <v>1.0622199999999999</v>
      </c>
      <c r="L106">
        <v>0</v>
      </c>
      <c r="M106">
        <v>19.899999999999636</v>
      </c>
      <c r="N106">
        <v>1.34</v>
      </c>
      <c r="O106" s="394">
        <v>0.26041666666424135</v>
      </c>
    </row>
    <row r="107" spans="1:15">
      <c r="A107">
        <v>106</v>
      </c>
      <c r="B107" t="s">
        <v>97</v>
      </c>
      <c r="C107">
        <v>2</v>
      </c>
      <c r="D107">
        <v>0.01</v>
      </c>
      <c r="E107">
        <v>0.02</v>
      </c>
      <c r="F107" s="447">
        <v>43208.942361111112</v>
      </c>
      <c r="G107">
        <v>1.0630599999999999</v>
      </c>
      <c r="H107" s="447">
        <v>43208.948611111111</v>
      </c>
      <c r="I107">
        <v>1.0618799999999999</v>
      </c>
      <c r="J107" s="447">
        <v>43209.035416666666</v>
      </c>
      <c r="K107">
        <v>1.06463</v>
      </c>
      <c r="L107">
        <v>11.799999999999272</v>
      </c>
      <c r="M107">
        <v>27.5</v>
      </c>
      <c r="N107">
        <v>2.7199999999999998</v>
      </c>
      <c r="O107" s="394">
        <v>9.3055555553291924E-2</v>
      </c>
    </row>
    <row r="108" spans="1:15">
      <c r="A108">
        <v>107</v>
      </c>
      <c r="B108" t="s">
        <v>97</v>
      </c>
      <c r="C108">
        <v>2</v>
      </c>
      <c r="D108">
        <v>0.01</v>
      </c>
      <c r="E108">
        <v>0.02</v>
      </c>
      <c r="F108" s="447">
        <v>43209.063194444447</v>
      </c>
      <c r="G108">
        <v>1.06338</v>
      </c>
      <c r="H108" s="447">
        <v>43209.074999999997</v>
      </c>
      <c r="I108">
        <v>1.0622499999999999</v>
      </c>
      <c r="J108" s="447">
        <v>43209.167361111111</v>
      </c>
      <c r="K108">
        <v>1.0648200000000001</v>
      </c>
      <c r="L108">
        <v>11.299999999999272</v>
      </c>
      <c r="M108">
        <v>25.700000000000728</v>
      </c>
      <c r="N108">
        <v>2.7</v>
      </c>
      <c r="O108" s="394">
        <v>0.10416666666424135</v>
      </c>
    </row>
    <row r="109" spans="1:15">
      <c r="A109">
        <v>108</v>
      </c>
      <c r="B109" t="s">
        <v>97</v>
      </c>
      <c r="C109">
        <v>1</v>
      </c>
      <c r="D109">
        <v>0.01</v>
      </c>
      <c r="E109">
        <v>0.01</v>
      </c>
      <c r="F109" s="447">
        <v>43209.232638888891</v>
      </c>
      <c r="G109">
        <v>1.06504</v>
      </c>
      <c r="H109" s="447">
        <v>43209.232638888891</v>
      </c>
      <c r="I109">
        <v>1.06504</v>
      </c>
      <c r="J109" s="447">
        <v>43209.449305555558</v>
      </c>
      <c r="K109">
        <v>1.06721</v>
      </c>
      <c r="L109">
        <v>0</v>
      </c>
      <c r="M109">
        <v>21.700000000000728</v>
      </c>
      <c r="N109">
        <v>1.46</v>
      </c>
      <c r="O109" s="394">
        <v>0.21666666666715173</v>
      </c>
    </row>
    <row r="110" spans="1:15">
      <c r="A110">
        <v>109</v>
      </c>
      <c r="B110" t="s">
        <v>97</v>
      </c>
      <c r="C110">
        <v>5</v>
      </c>
      <c r="D110">
        <v>0.02</v>
      </c>
      <c r="E110">
        <v>0.06</v>
      </c>
      <c r="F110" s="447">
        <v>43209.505555555559</v>
      </c>
      <c r="G110">
        <v>1.06612</v>
      </c>
      <c r="H110" s="447">
        <v>43212.87777777778</v>
      </c>
      <c r="I110">
        <v>1.0615399999999999</v>
      </c>
      <c r="J110" s="447">
        <v>43213.136111111111</v>
      </c>
      <c r="K110">
        <v>1.0661100000000001</v>
      </c>
      <c r="L110">
        <v>45.799999999999272</v>
      </c>
      <c r="M110">
        <v>45.700000000000728</v>
      </c>
      <c r="N110">
        <v>10.32</v>
      </c>
      <c r="O110" s="394">
        <v>1.6305555555518367</v>
      </c>
    </row>
    <row r="111" spans="1:15">
      <c r="A111">
        <v>110</v>
      </c>
      <c r="B111" t="s">
        <v>97</v>
      </c>
      <c r="C111">
        <v>3</v>
      </c>
      <c r="D111">
        <v>0.01</v>
      </c>
      <c r="E111">
        <v>0.03</v>
      </c>
      <c r="F111" s="447">
        <v>43213.15625</v>
      </c>
      <c r="G111">
        <v>1.06552</v>
      </c>
      <c r="H111" s="447">
        <v>43213.381249999999</v>
      </c>
      <c r="I111">
        <v>1.0632600000000001</v>
      </c>
      <c r="J111" s="447">
        <v>43214.06527777778</v>
      </c>
      <c r="K111">
        <v>1.0664400000000001</v>
      </c>
      <c r="L111">
        <v>22.600000000000364</v>
      </c>
      <c r="M111">
        <v>31.800000000001091</v>
      </c>
      <c r="N111">
        <v>4.04</v>
      </c>
      <c r="O111" s="394">
        <v>0.90902777777955635</v>
      </c>
    </row>
    <row r="112" spans="1:15">
      <c r="A112">
        <v>111</v>
      </c>
      <c r="B112" t="s">
        <v>97</v>
      </c>
      <c r="C112">
        <v>2</v>
      </c>
      <c r="D112">
        <v>0.01</v>
      </c>
      <c r="E112">
        <v>0.02</v>
      </c>
      <c r="F112" s="447">
        <v>43214.11041666667</v>
      </c>
      <c r="G112">
        <v>1.0685</v>
      </c>
      <c r="H112" s="447">
        <v>43214.413194444445</v>
      </c>
      <c r="I112">
        <v>1.0673900000000001</v>
      </c>
      <c r="J112" s="447">
        <v>43215.606944444444</v>
      </c>
      <c r="K112">
        <v>1.06999</v>
      </c>
      <c r="L112">
        <v>11.099999999998545</v>
      </c>
      <c r="M112">
        <v>25.999999999998181</v>
      </c>
      <c r="N112">
        <v>2.71</v>
      </c>
      <c r="O112" s="394">
        <v>1.4965277777737356</v>
      </c>
    </row>
    <row r="113" spans="1:15">
      <c r="A113">
        <v>112</v>
      </c>
      <c r="B113" t="s">
        <v>97</v>
      </c>
      <c r="C113">
        <v>1</v>
      </c>
      <c r="D113">
        <v>0.01</v>
      </c>
      <c r="E113">
        <v>0.01</v>
      </c>
      <c r="F113" s="447">
        <v>43215.627083333333</v>
      </c>
      <c r="G113">
        <v>1.06992</v>
      </c>
      <c r="H113" s="447">
        <v>43215.627083333333</v>
      </c>
      <c r="I113">
        <v>1.06992</v>
      </c>
      <c r="J113" s="447">
        <v>43216.084027777775</v>
      </c>
      <c r="K113">
        <v>1.07203</v>
      </c>
      <c r="L113">
        <v>0</v>
      </c>
      <c r="M113">
        <v>21.100000000000364</v>
      </c>
      <c r="N113">
        <v>1.33</v>
      </c>
      <c r="O113" s="394">
        <v>0.4569444444423425</v>
      </c>
    </row>
    <row r="114" spans="1:15">
      <c r="A114">
        <v>113</v>
      </c>
      <c r="B114" t="s">
        <v>97</v>
      </c>
      <c r="C114">
        <v>4</v>
      </c>
      <c r="D114">
        <v>0.01</v>
      </c>
      <c r="E114">
        <v>0.04</v>
      </c>
      <c r="F114" s="447">
        <v>43216.256249999999</v>
      </c>
      <c r="G114">
        <v>1.0720499999999999</v>
      </c>
      <c r="H114" s="447">
        <v>43216.546527777777</v>
      </c>
      <c r="I114">
        <v>1.06874</v>
      </c>
      <c r="J114" s="447">
        <v>43223.069444444445</v>
      </c>
      <c r="K114">
        <v>1.073</v>
      </c>
      <c r="L114">
        <v>33.100000000000364</v>
      </c>
      <c r="M114">
        <v>42.600000000000364</v>
      </c>
      <c r="N114">
        <v>6.17</v>
      </c>
      <c r="O114" s="394">
        <v>4.8131944444467081</v>
      </c>
    </row>
    <row r="115" spans="1:15">
      <c r="A115">
        <v>114</v>
      </c>
      <c r="B115" t="s">
        <v>97</v>
      </c>
      <c r="C115">
        <v>5</v>
      </c>
      <c r="D115">
        <v>0.02</v>
      </c>
      <c r="E115">
        <v>0.06</v>
      </c>
      <c r="F115" s="447">
        <v>43223.075694444444</v>
      </c>
      <c r="G115">
        <v>1.07239</v>
      </c>
      <c r="H115" s="447">
        <v>43223.602777777778</v>
      </c>
      <c r="I115">
        <v>1.06795</v>
      </c>
      <c r="J115" s="447">
        <v>43224.125694444447</v>
      </c>
      <c r="K115">
        <v>1.0724500000000001</v>
      </c>
      <c r="L115">
        <v>44.399999999999636</v>
      </c>
      <c r="M115">
        <v>45.000000000001819</v>
      </c>
      <c r="N115">
        <v>10.52</v>
      </c>
      <c r="O115" s="394">
        <v>1.0500000000029104</v>
      </c>
    </row>
    <row r="116" spans="1:15">
      <c r="A116">
        <v>115</v>
      </c>
      <c r="B116" t="s">
        <v>97</v>
      </c>
      <c r="C116">
        <v>7</v>
      </c>
      <c r="D116">
        <v>0.05</v>
      </c>
      <c r="E116">
        <v>0.14000000000000001</v>
      </c>
      <c r="F116" s="447">
        <v>43224.211805555555</v>
      </c>
      <c r="G116">
        <v>1.07422</v>
      </c>
      <c r="H116" s="447">
        <v>43229.063888888886</v>
      </c>
      <c r="I116">
        <v>1.06748</v>
      </c>
      <c r="J116" s="447">
        <v>43229.878472222219</v>
      </c>
      <c r="K116">
        <v>1.07274</v>
      </c>
      <c r="L116">
        <v>67.399999999999636</v>
      </c>
      <c r="M116">
        <v>52.600000000000364</v>
      </c>
      <c r="N116">
        <v>30.16</v>
      </c>
      <c r="O116" s="394">
        <v>3.6666666666642413</v>
      </c>
    </row>
    <row r="117" spans="1:15">
      <c r="A117">
        <v>116</v>
      </c>
      <c r="B117" t="s">
        <v>98</v>
      </c>
      <c r="C117">
        <v>11</v>
      </c>
      <c r="D117">
        <v>0.56999999999999995</v>
      </c>
      <c r="E117">
        <v>1.2599999999999998</v>
      </c>
      <c r="F117" s="447">
        <v>43229.320833333331</v>
      </c>
      <c r="G117">
        <v>1.06633</v>
      </c>
      <c r="H117" s="447">
        <v>43237.285416666666</v>
      </c>
      <c r="I117">
        <v>1.09344</v>
      </c>
      <c r="J117" s="447">
        <v>43250.223611111112</v>
      </c>
      <c r="K117">
        <v>1.0841500000000002</v>
      </c>
      <c r="L117">
        <v>271.10000000000036</v>
      </c>
      <c r="M117">
        <v>92.899999999997817</v>
      </c>
      <c r="N117">
        <v>268.09999999999997</v>
      </c>
      <c r="O117" s="394">
        <v>14.902777777781012</v>
      </c>
    </row>
    <row r="118" spans="1:15">
      <c r="A118">
        <v>117</v>
      </c>
      <c r="B118" t="s">
        <v>97</v>
      </c>
      <c r="C118">
        <v>1</v>
      </c>
      <c r="D118">
        <v>0.01</v>
      </c>
      <c r="E118">
        <v>0.01</v>
      </c>
      <c r="F118" s="447">
        <v>43229.886111111111</v>
      </c>
      <c r="G118">
        <v>1.0739000000000001</v>
      </c>
      <c r="H118" s="447">
        <v>43229.886111111111</v>
      </c>
      <c r="I118">
        <v>1.0739000000000001</v>
      </c>
      <c r="J118" s="447">
        <v>43229.997916666667</v>
      </c>
      <c r="K118">
        <v>1.0759000000000001</v>
      </c>
      <c r="L118">
        <v>0</v>
      </c>
      <c r="M118">
        <v>20</v>
      </c>
      <c r="N118">
        <v>1.35</v>
      </c>
      <c r="O118" s="394">
        <v>0.11180555555620231</v>
      </c>
    </row>
    <row r="119" spans="1:15">
      <c r="A119">
        <v>118</v>
      </c>
      <c r="B119" t="s">
        <v>97</v>
      </c>
      <c r="C119">
        <v>1</v>
      </c>
      <c r="D119">
        <v>0.01</v>
      </c>
      <c r="E119">
        <v>0.01</v>
      </c>
      <c r="F119" s="447">
        <v>43230.000694444447</v>
      </c>
      <c r="G119">
        <v>1.0755300000000001</v>
      </c>
      <c r="H119" s="447">
        <v>43230.000694444447</v>
      </c>
      <c r="I119">
        <v>1.0755300000000001</v>
      </c>
      <c r="J119" s="447">
        <v>43230.063194444447</v>
      </c>
      <c r="K119">
        <v>1.0775699999999999</v>
      </c>
      <c r="L119">
        <v>0</v>
      </c>
      <c r="M119">
        <v>20.399999999997817</v>
      </c>
      <c r="N119">
        <v>1.37</v>
      </c>
      <c r="O119" s="394">
        <v>6.25E-2</v>
      </c>
    </row>
    <row r="120" spans="1:15">
      <c r="A120">
        <v>119</v>
      </c>
      <c r="B120" t="s">
        <v>97</v>
      </c>
      <c r="C120">
        <v>1</v>
      </c>
      <c r="D120">
        <v>0.01</v>
      </c>
      <c r="E120">
        <v>0.01</v>
      </c>
      <c r="F120" s="447">
        <v>43230.104166666664</v>
      </c>
      <c r="G120">
        <v>1.0782700000000001</v>
      </c>
      <c r="H120" s="447">
        <v>43230.104166666664</v>
      </c>
      <c r="I120">
        <v>1.0782700000000001</v>
      </c>
      <c r="J120" s="447">
        <v>43230.210416666669</v>
      </c>
      <c r="K120">
        <v>1.08026</v>
      </c>
      <c r="L120">
        <v>0</v>
      </c>
      <c r="M120">
        <v>19.899999999999636</v>
      </c>
      <c r="N120">
        <v>1.34</v>
      </c>
      <c r="O120" s="394">
        <v>0.10625000000436557</v>
      </c>
    </row>
    <row r="121" spans="1:15">
      <c r="A121">
        <v>120</v>
      </c>
      <c r="B121" t="s">
        <v>97</v>
      </c>
      <c r="C121">
        <v>2</v>
      </c>
      <c r="D121">
        <v>0.01</v>
      </c>
      <c r="E121">
        <v>0.02</v>
      </c>
      <c r="F121" s="447">
        <v>43230.229166666664</v>
      </c>
      <c r="G121">
        <v>1.0795999999999999</v>
      </c>
      <c r="H121" s="447">
        <v>43230.277777777781</v>
      </c>
      <c r="I121">
        <v>1.0784899999999999</v>
      </c>
      <c r="J121" s="447">
        <v>43230.525694444441</v>
      </c>
      <c r="K121">
        <v>1.0810500000000001</v>
      </c>
      <c r="L121">
        <v>11.099999999998545</v>
      </c>
      <c r="M121">
        <v>25.600000000000364</v>
      </c>
      <c r="N121">
        <v>2.71</v>
      </c>
      <c r="O121" s="394">
        <v>0.29652777777664596</v>
      </c>
    </row>
    <row r="122" spans="1:15">
      <c r="A122">
        <v>121</v>
      </c>
      <c r="B122" t="s">
        <v>97</v>
      </c>
      <c r="C122">
        <v>1</v>
      </c>
      <c r="D122">
        <v>0.01</v>
      </c>
      <c r="E122">
        <v>0.01</v>
      </c>
      <c r="F122" s="447">
        <v>43230.557638888888</v>
      </c>
      <c r="G122">
        <v>1.08053</v>
      </c>
      <c r="H122" s="447">
        <v>43230.557638888888</v>
      </c>
      <c r="I122">
        <v>1.08053</v>
      </c>
      <c r="J122" s="447">
        <v>43231.259027777778</v>
      </c>
      <c r="K122">
        <v>1.0825499999999999</v>
      </c>
      <c r="L122">
        <v>0</v>
      </c>
      <c r="M122">
        <v>20.199999999998909</v>
      </c>
      <c r="N122">
        <v>1.33</v>
      </c>
      <c r="O122" s="394">
        <v>0.70138888889050577</v>
      </c>
    </row>
    <row r="123" spans="1:15">
      <c r="A123">
        <v>122</v>
      </c>
      <c r="B123" t="s">
        <v>97</v>
      </c>
      <c r="C123">
        <v>1</v>
      </c>
      <c r="D123">
        <v>0.01</v>
      </c>
      <c r="E123">
        <v>0.01</v>
      </c>
      <c r="F123" s="447">
        <v>43231.302083333336</v>
      </c>
      <c r="G123">
        <v>1.0817699999999999</v>
      </c>
      <c r="H123" s="447">
        <v>43231.302083333336</v>
      </c>
      <c r="I123">
        <v>1.0817699999999999</v>
      </c>
      <c r="J123" s="447">
        <v>43231.537499999999</v>
      </c>
      <c r="K123">
        <v>1.0838000000000001</v>
      </c>
      <c r="L123">
        <v>0</v>
      </c>
      <c r="M123">
        <v>20.30000000000291</v>
      </c>
      <c r="N123">
        <v>1.37</v>
      </c>
      <c r="O123" s="394">
        <v>0.23541666666278616</v>
      </c>
    </row>
    <row r="124" spans="1:15">
      <c r="A124">
        <v>123</v>
      </c>
      <c r="B124" t="s">
        <v>97</v>
      </c>
      <c r="C124">
        <v>2</v>
      </c>
      <c r="D124">
        <v>0.01</v>
      </c>
      <c r="E124">
        <v>0.02</v>
      </c>
      <c r="F124" s="447">
        <v>43231.625</v>
      </c>
      <c r="G124">
        <v>1.0834900000000001</v>
      </c>
      <c r="H124" s="447">
        <v>43231.662499999999</v>
      </c>
      <c r="I124">
        <v>1.0823799999999999</v>
      </c>
      <c r="J124" s="447">
        <v>43234.06527777778</v>
      </c>
      <c r="K124">
        <v>1.08494</v>
      </c>
      <c r="L124">
        <v>11.100000000002183</v>
      </c>
      <c r="M124">
        <v>25.600000000000364</v>
      </c>
      <c r="N124">
        <v>2.65</v>
      </c>
      <c r="O124" s="394">
        <v>0.44027777777955635</v>
      </c>
    </row>
    <row r="125" spans="1:15">
      <c r="A125">
        <v>124</v>
      </c>
      <c r="B125" t="s">
        <v>97</v>
      </c>
      <c r="C125">
        <v>1</v>
      </c>
      <c r="D125">
        <v>0.01</v>
      </c>
      <c r="E125">
        <v>0.01</v>
      </c>
      <c r="F125" s="447">
        <v>43234.079861111109</v>
      </c>
      <c r="G125">
        <v>1.08449</v>
      </c>
      <c r="H125" s="447">
        <v>43234.079861111109</v>
      </c>
      <c r="I125">
        <v>1.08449</v>
      </c>
      <c r="J125" s="447">
        <v>43234.286805555559</v>
      </c>
      <c r="K125">
        <v>1.08646</v>
      </c>
      <c r="L125">
        <v>0</v>
      </c>
      <c r="M125">
        <v>19.700000000000728</v>
      </c>
      <c r="N125">
        <v>1.32</v>
      </c>
      <c r="O125" s="394">
        <v>0.20694444444961846</v>
      </c>
    </row>
    <row r="126" spans="1:15">
      <c r="A126">
        <v>125</v>
      </c>
      <c r="B126" t="s">
        <v>97</v>
      </c>
      <c r="C126">
        <v>1</v>
      </c>
      <c r="D126">
        <v>0.01</v>
      </c>
      <c r="E126">
        <v>0.01</v>
      </c>
      <c r="F126" s="447">
        <v>43234.547222222223</v>
      </c>
      <c r="G126">
        <v>1.08718</v>
      </c>
      <c r="H126" s="447">
        <v>43234.547222222223</v>
      </c>
      <c r="I126">
        <v>1.08718</v>
      </c>
      <c r="J126" s="447">
        <v>43234.620833333334</v>
      </c>
      <c r="K126">
        <v>1.0891900000000001</v>
      </c>
      <c r="L126">
        <v>0</v>
      </c>
      <c r="M126">
        <v>20.100000000000364</v>
      </c>
      <c r="N126">
        <v>1.35</v>
      </c>
      <c r="O126" s="394">
        <v>7.3611111110949423E-2</v>
      </c>
    </row>
    <row r="127" spans="1:15">
      <c r="A127">
        <v>126</v>
      </c>
      <c r="B127" t="s">
        <v>97</v>
      </c>
      <c r="C127">
        <v>4</v>
      </c>
      <c r="D127">
        <v>0.01</v>
      </c>
      <c r="E127">
        <v>0.04</v>
      </c>
      <c r="F127" s="447">
        <v>43234.62777777778</v>
      </c>
      <c r="G127">
        <v>1.08873</v>
      </c>
      <c r="H127" s="447">
        <v>43235.539583333331</v>
      </c>
      <c r="I127">
        <v>1.08538</v>
      </c>
      <c r="J127" s="447">
        <v>43235.752083333333</v>
      </c>
      <c r="K127">
        <v>1.0893699999999999</v>
      </c>
      <c r="L127">
        <v>33.5</v>
      </c>
      <c r="M127">
        <v>39.899999999999636</v>
      </c>
      <c r="N127">
        <v>6.18</v>
      </c>
      <c r="O127" s="394">
        <v>1.1243055555532919</v>
      </c>
    </row>
    <row r="128" spans="1:15">
      <c r="A128">
        <v>127</v>
      </c>
      <c r="B128" t="s">
        <v>97</v>
      </c>
      <c r="C128">
        <v>3</v>
      </c>
      <c r="D128">
        <v>0.01</v>
      </c>
      <c r="E128">
        <v>0.03</v>
      </c>
      <c r="F128" s="447">
        <v>43235.90625</v>
      </c>
      <c r="G128">
        <v>1.0883</v>
      </c>
      <c r="H128" s="447">
        <v>43236.106249999997</v>
      </c>
      <c r="I128">
        <v>1.0860700000000001</v>
      </c>
      <c r="J128" s="447">
        <v>43236.750694444447</v>
      </c>
      <c r="K128">
        <v>1.0891999999999999</v>
      </c>
      <c r="L128">
        <v>22.299999999999272</v>
      </c>
      <c r="M128">
        <v>31.299999999999272</v>
      </c>
      <c r="N128">
        <v>4.04</v>
      </c>
      <c r="O128" s="394">
        <v>0.84444444444670808</v>
      </c>
    </row>
    <row r="129" spans="1:15">
      <c r="A129">
        <v>128</v>
      </c>
      <c r="B129" t="s">
        <v>97</v>
      </c>
      <c r="C129">
        <v>2</v>
      </c>
      <c r="D129">
        <v>0.01</v>
      </c>
      <c r="E129">
        <v>0.02</v>
      </c>
      <c r="F129" s="447">
        <v>43236.988888888889</v>
      </c>
      <c r="G129">
        <v>1.08857</v>
      </c>
      <c r="H129" s="447">
        <v>43237.088194444441</v>
      </c>
      <c r="I129">
        <v>1.08744</v>
      </c>
      <c r="J129" s="447">
        <v>43237.158333333333</v>
      </c>
      <c r="K129">
        <v>1.09009</v>
      </c>
      <c r="L129">
        <v>11.300000000001091</v>
      </c>
      <c r="M129">
        <v>26.5</v>
      </c>
      <c r="N129">
        <v>2.73</v>
      </c>
      <c r="O129" s="394">
        <v>0.16944444444379769</v>
      </c>
    </row>
    <row r="130" spans="1:15">
      <c r="A130">
        <v>129</v>
      </c>
      <c r="B130" t="s">
        <v>97</v>
      </c>
      <c r="C130">
        <v>1</v>
      </c>
      <c r="D130">
        <v>0.01</v>
      </c>
      <c r="E130">
        <v>0.01</v>
      </c>
      <c r="F130" s="447">
        <v>43237.17291666667</v>
      </c>
      <c r="G130">
        <v>1.0899000000000001</v>
      </c>
      <c r="H130" s="447">
        <v>43237.17291666667</v>
      </c>
      <c r="I130">
        <v>1.0899000000000001</v>
      </c>
      <c r="J130" s="447">
        <v>43237.256944444445</v>
      </c>
      <c r="K130">
        <v>1.0919099999999999</v>
      </c>
      <c r="L130">
        <v>0</v>
      </c>
      <c r="M130">
        <v>20.099999999998545</v>
      </c>
      <c r="N130">
        <v>1.36</v>
      </c>
      <c r="O130" s="394">
        <v>8.4027777775190771E-2</v>
      </c>
    </row>
    <row r="131" spans="1:15">
      <c r="A131">
        <v>130</v>
      </c>
      <c r="B131" t="s">
        <v>97</v>
      </c>
      <c r="C131">
        <v>7</v>
      </c>
      <c r="D131">
        <v>0.05</v>
      </c>
      <c r="E131">
        <v>0.14000000000000001</v>
      </c>
      <c r="F131" s="447">
        <v>43237.352083333331</v>
      </c>
      <c r="G131">
        <v>1.09304</v>
      </c>
      <c r="H131" s="447">
        <v>43238.470138888886</v>
      </c>
      <c r="I131">
        <v>1.0863400000000001</v>
      </c>
      <c r="J131" s="447">
        <v>43241.144444444442</v>
      </c>
      <c r="K131">
        <v>1.0915899999999998</v>
      </c>
      <c r="L131">
        <v>66.999999999998181</v>
      </c>
      <c r="M131">
        <v>52.499999999996362</v>
      </c>
      <c r="N131">
        <v>30.18</v>
      </c>
      <c r="O131" s="394">
        <v>1.7923611111109494</v>
      </c>
    </row>
    <row r="132" spans="1:15">
      <c r="A132">
        <v>131</v>
      </c>
      <c r="B132" t="s">
        <v>97</v>
      </c>
      <c r="C132">
        <v>2</v>
      </c>
      <c r="D132">
        <v>0.01</v>
      </c>
      <c r="E132">
        <v>0.02</v>
      </c>
      <c r="F132" s="447">
        <v>43241.156944444447</v>
      </c>
      <c r="G132">
        <v>1.09076</v>
      </c>
      <c r="H132" s="447">
        <v>43241.286111111112</v>
      </c>
      <c r="I132">
        <v>1.0896600000000001</v>
      </c>
      <c r="J132" s="447">
        <v>43241.626388888886</v>
      </c>
      <c r="K132">
        <v>1.0922099999999999</v>
      </c>
      <c r="L132">
        <v>11</v>
      </c>
      <c r="M132">
        <v>25.499999999998181</v>
      </c>
      <c r="N132">
        <v>2.7</v>
      </c>
      <c r="O132" s="394">
        <v>0.46944444443943212</v>
      </c>
    </row>
    <row r="133" spans="1:15">
      <c r="A133">
        <v>132</v>
      </c>
      <c r="B133" t="s">
        <v>97</v>
      </c>
      <c r="C133">
        <v>2</v>
      </c>
      <c r="D133">
        <v>0.01</v>
      </c>
      <c r="E133">
        <v>0.02</v>
      </c>
      <c r="F133" s="447">
        <v>43241.876388888886</v>
      </c>
      <c r="G133">
        <v>1.0908100000000001</v>
      </c>
      <c r="H133" s="447">
        <v>43242.304861111108</v>
      </c>
      <c r="I133">
        <v>1.0896999999999999</v>
      </c>
      <c r="J133" s="447">
        <v>43242.395138888889</v>
      </c>
      <c r="K133">
        <v>1.09229</v>
      </c>
      <c r="L133">
        <v>11.100000000002183</v>
      </c>
      <c r="M133">
        <v>25.900000000001455</v>
      </c>
      <c r="N133">
        <v>2.71</v>
      </c>
      <c r="O133" s="394">
        <v>0.51875000000291038</v>
      </c>
    </row>
    <row r="134" spans="1:15">
      <c r="A134">
        <v>133</v>
      </c>
      <c r="B134" t="s">
        <v>97</v>
      </c>
      <c r="C134">
        <v>3</v>
      </c>
      <c r="D134">
        <v>0.01</v>
      </c>
      <c r="E134">
        <v>0.03</v>
      </c>
      <c r="F134" s="447">
        <v>43242.531944444447</v>
      </c>
      <c r="G134">
        <v>1.09345</v>
      </c>
      <c r="H134" s="447">
        <v>43243.006249999999</v>
      </c>
      <c r="I134">
        <v>1.0912200000000001</v>
      </c>
      <c r="J134" s="447">
        <v>43245.361805555556</v>
      </c>
      <c r="K134">
        <v>1.0945400000000001</v>
      </c>
      <c r="L134">
        <v>22.299999999999272</v>
      </c>
      <c r="M134">
        <v>33.200000000000728</v>
      </c>
      <c r="N134">
        <v>4.0500000000000007</v>
      </c>
      <c r="O134" s="394">
        <v>2.8298611111094942</v>
      </c>
    </row>
    <row r="135" spans="1:1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43245.37222222222</v>
      </c>
      <c r="G135">
        <v>1.09396</v>
      </c>
      <c r="H135" s="447">
        <v>43245.37222222222</v>
      </c>
      <c r="I135">
        <v>1.09396</v>
      </c>
      <c r="J135" s="447">
        <v>43245.45</v>
      </c>
      <c r="K135">
        <v>1.09592</v>
      </c>
      <c r="L135">
        <v>0</v>
      </c>
      <c r="M135">
        <v>19.600000000000364</v>
      </c>
      <c r="N135">
        <v>1.32</v>
      </c>
      <c r="O135" s="394">
        <v>7.7777777776645962E-2</v>
      </c>
    </row>
    <row r="136" spans="1:15">
      <c r="A136">
        <v>135</v>
      </c>
      <c r="B136" t="s">
        <v>97</v>
      </c>
      <c r="C136">
        <v>9</v>
      </c>
      <c r="D136">
        <v>0.16</v>
      </c>
      <c r="E136">
        <v>0.39</v>
      </c>
      <c r="F136" s="447">
        <v>43245.453472222223</v>
      </c>
      <c r="G136">
        <v>1.0954299999999999</v>
      </c>
      <c r="H136" s="447">
        <v>43251.617361111108</v>
      </c>
      <c r="I136">
        <v>1.07952</v>
      </c>
      <c r="J136" s="447">
        <v>43255.268055555556</v>
      </c>
      <c r="K136">
        <v>1.0882200000000002</v>
      </c>
      <c r="L136">
        <v>159.09999999999854</v>
      </c>
      <c r="M136">
        <v>87.000000000001819</v>
      </c>
      <c r="N136">
        <v>89.25</v>
      </c>
      <c r="O136" s="394">
        <v>5.8145833333328483</v>
      </c>
    </row>
    <row r="137" spans="1:15">
      <c r="A137">
        <v>136</v>
      </c>
      <c r="B137" t="s">
        <v>98</v>
      </c>
      <c r="C137">
        <v>3</v>
      </c>
      <c r="D137">
        <v>0.01</v>
      </c>
      <c r="E137">
        <v>0.03</v>
      </c>
      <c r="F137" s="447">
        <v>43250.240972222222</v>
      </c>
      <c r="G137">
        <v>1.0839799999999999</v>
      </c>
      <c r="H137" s="447">
        <v>43250.327777777777</v>
      </c>
      <c r="I137">
        <v>1.08622</v>
      </c>
      <c r="J137" s="447">
        <v>43250.458333333336</v>
      </c>
      <c r="K137">
        <v>1.0831000000000002</v>
      </c>
      <c r="L137">
        <v>22.399999999999636</v>
      </c>
      <c r="M137">
        <v>31.19999999999709</v>
      </c>
      <c r="N137">
        <v>4.04</v>
      </c>
      <c r="O137" s="394">
        <v>0.21736111111385981</v>
      </c>
    </row>
    <row r="138" spans="1:15">
      <c r="A138">
        <v>137</v>
      </c>
      <c r="B138" t="s">
        <v>98</v>
      </c>
      <c r="C138">
        <v>1</v>
      </c>
      <c r="D138">
        <v>0.01</v>
      </c>
      <c r="E138">
        <v>0.01</v>
      </c>
      <c r="F138" s="447">
        <v>43250.465277777781</v>
      </c>
      <c r="G138">
        <v>1.0825800000000001</v>
      </c>
      <c r="H138" s="447">
        <v>43250.465277777781</v>
      </c>
      <c r="I138">
        <v>1.0825800000000001</v>
      </c>
      <c r="J138" s="447">
        <v>43250.5625</v>
      </c>
      <c r="K138">
        <v>1.0805499999999999</v>
      </c>
      <c r="L138">
        <v>0</v>
      </c>
      <c r="M138">
        <v>20.30000000000291</v>
      </c>
      <c r="N138">
        <v>1.37</v>
      </c>
      <c r="O138" s="394">
        <v>9.7222222218988463E-2</v>
      </c>
    </row>
    <row r="139" spans="1:15">
      <c r="A139">
        <v>138</v>
      </c>
      <c r="B139" t="s">
        <v>98</v>
      </c>
      <c r="C139">
        <v>5</v>
      </c>
      <c r="D139">
        <v>0.02</v>
      </c>
      <c r="E139">
        <v>0.06</v>
      </c>
      <c r="F139" s="447">
        <v>43250.571527777778</v>
      </c>
      <c r="G139">
        <v>1.0809299999999999</v>
      </c>
      <c r="H139" s="447">
        <v>43251.042361111111</v>
      </c>
      <c r="I139">
        <v>1.08548</v>
      </c>
      <c r="J139" s="447">
        <v>43251.445138888892</v>
      </c>
      <c r="K139">
        <v>1.0808800000000001</v>
      </c>
      <c r="L139">
        <v>45.5</v>
      </c>
      <c r="M139">
        <v>45.999999999998181</v>
      </c>
      <c r="N139">
        <v>10.51</v>
      </c>
      <c r="O139" s="394">
        <v>0.87361111111385981</v>
      </c>
    </row>
    <row r="140" spans="1:15">
      <c r="A140">
        <v>139</v>
      </c>
      <c r="B140" t="s">
        <v>98</v>
      </c>
      <c r="C140">
        <v>2</v>
      </c>
      <c r="D140">
        <v>0.01</v>
      </c>
      <c r="E140">
        <v>0.02</v>
      </c>
      <c r="F140" s="447">
        <v>43251.451388888891</v>
      </c>
      <c r="G140">
        <v>1.08128</v>
      </c>
      <c r="H140" s="447">
        <v>43251.523611111108</v>
      </c>
      <c r="I140">
        <v>1.0824100000000001</v>
      </c>
      <c r="J140" s="447">
        <v>43251.57708333333</v>
      </c>
      <c r="K140">
        <v>1.07986</v>
      </c>
      <c r="L140">
        <v>11.299999999999272</v>
      </c>
      <c r="M140">
        <v>25.5</v>
      </c>
      <c r="N140">
        <v>2.6799999999999997</v>
      </c>
      <c r="O140" s="394">
        <v>0.12569444443943212</v>
      </c>
    </row>
    <row r="141" spans="1:15">
      <c r="A141">
        <v>140</v>
      </c>
      <c r="B141" t="s">
        <v>98</v>
      </c>
      <c r="C141">
        <v>1</v>
      </c>
      <c r="D141">
        <v>0.01</v>
      </c>
      <c r="E141">
        <v>0.01</v>
      </c>
      <c r="F141" s="447">
        <v>43251.580555555556</v>
      </c>
      <c r="G141">
        <v>1.0807599999999999</v>
      </c>
      <c r="H141" s="447">
        <v>43251.580555555556</v>
      </c>
      <c r="I141">
        <v>1.0807599999999999</v>
      </c>
      <c r="J141" s="447">
        <v>43251.622916666667</v>
      </c>
      <c r="K141">
        <v>1.0786800000000001</v>
      </c>
      <c r="L141">
        <v>0</v>
      </c>
      <c r="M141">
        <v>20.799999999997453</v>
      </c>
      <c r="N141">
        <v>1.4</v>
      </c>
      <c r="O141" s="394">
        <v>4.2361111110949423E-2</v>
      </c>
    </row>
    <row r="142" spans="1:15">
      <c r="A142">
        <v>141</v>
      </c>
      <c r="B142" t="s">
        <v>98</v>
      </c>
      <c r="C142">
        <v>3</v>
      </c>
      <c r="D142">
        <v>0.01</v>
      </c>
      <c r="E142">
        <v>0.03</v>
      </c>
      <c r="F142" s="447">
        <v>43251.628472222219</v>
      </c>
      <c r="G142">
        <v>1.0791299999999999</v>
      </c>
      <c r="H142" s="447">
        <v>43251.913888888892</v>
      </c>
      <c r="I142">
        <v>1.08135</v>
      </c>
      <c r="J142" s="447">
        <v>43252.01458333333</v>
      </c>
      <c r="K142">
        <v>1.0782400000000003</v>
      </c>
      <c r="L142">
        <v>22.200000000000728</v>
      </c>
      <c r="M142">
        <v>31.099999999996726</v>
      </c>
      <c r="N142">
        <v>3.96</v>
      </c>
      <c r="O142" s="394">
        <v>0.38611111111094942</v>
      </c>
    </row>
    <row r="143" spans="1:15">
      <c r="A143">
        <v>142</v>
      </c>
      <c r="B143" t="s">
        <v>98</v>
      </c>
      <c r="C143">
        <v>8</v>
      </c>
      <c r="D143">
        <v>0.09</v>
      </c>
      <c r="E143">
        <v>0.23</v>
      </c>
      <c r="F143" s="447">
        <v>43252.052777777775</v>
      </c>
      <c r="G143">
        <v>1.0786100000000001</v>
      </c>
      <c r="H143" s="447">
        <v>43257.620833333334</v>
      </c>
      <c r="I143">
        <v>1.0899399999999999</v>
      </c>
      <c r="J143" s="447">
        <v>43259.252083333333</v>
      </c>
      <c r="K143">
        <v>1.08219</v>
      </c>
      <c r="L143">
        <v>113.29999999999927</v>
      </c>
      <c r="M143">
        <v>77.5</v>
      </c>
      <c r="N143">
        <v>54.29</v>
      </c>
      <c r="O143" s="394">
        <v>5.1993055555576575</v>
      </c>
    </row>
    <row r="144" spans="1:15">
      <c r="A144">
        <v>143</v>
      </c>
      <c r="B144" t="s">
        <v>97</v>
      </c>
      <c r="C144">
        <v>4</v>
      </c>
      <c r="D144">
        <v>0.01</v>
      </c>
      <c r="E144">
        <v>0.04</v>
      </c>
      <c r="F144" s="447">
        <v>43255.348611111112</v>
      </c>
      <c r="G144">
        <v>1.0869200000000001</v>
      </c>
      <c r="H144" s="447">
        <v>43256.39166666667</v>
      </c>
      <c r="I144">
        <v>1.0835999999999999</v>
      </c>
      <c r="J144" s="447">
        <v>43257.0625</v>
      </c>
      <c r="K144">
        <v>1.0875699999999999</v>
      </c>
      <c r="L144">
        <v>33.200000000002547</v>
      </c>
      <c r="M144">
        <v>39.700000000000728</v>
      </c>
      <c r="N144">
        <v>6.08</v>
      </c>
      <c r="O144" s="394">
        <v>1.7138888888875954</v>
      </c>
    </row>
    <row r="145" spans="1:15">
      <c r="A145">
        <v>144</v>
      </c>
      <c r="B145" t="s">
        <v>97</v>
      </c>
      <c r="C145">
        <v>2</v>
      </c>
      <c r="D145">
        <v>0.01</v>
      </c>
      <c r="E145">
        <v>0.02</v>
      </c>
      <c r="F145" s="447">
        <v>43257.119444444441</v>
      </c>
      <c r="G145">
        <v>1.0871999999999999</v>
      </c>
      <c r="H145" s="447">
        <v>43257.268750000003</v>
      </c>
      <c r="I145">
        <v>1.08606</v>
      </c>
      <c r="J145" s="447">
        <v>43257.583333333336</v>
      </c>
      <c r="K145">
        <v>1.08863</v>
      </c>
      <c r="L145">
        <v>11.399999999999636</v>
      </c>
      <c r="M145">
        <v>25.699999999998909</v>
      </c>
      <c r="N145">
        <v>2.69</v>
      </c>
      <c r="O145" s="394">
        <v>0.46388888889487134</v>
      </c>
    </row>
    <row r="146" spans="1:1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43257.589583333334</v>
      </c>
      <c r="G146">
        <v>1.08813</v>
      </c>
      <c r="H146" s="447">
        <v>43257.589583333334</v>
      </c>
      <c r="I146">
        <v>1.08813</v>
      </c>
      <c r="J146" s="447">
        <v>43257.648611111108</v>
      </c>
      <c r="K146">
        <v>1.0901099999999999</v>
      </c>
      <c r="L146">
        <v>0</v>
      </c>
      <c r="M146">
        <v>19.799999999997453</v>
      </c>
      <c r="N146">
        <v>1.33</v>
      </c>
      <c r="O146" s="394">
        <v>5.9027777773735579E-2</v>
      </c>
    </row>
    <row r="147" spans="1:15">
      <c r="A147">
        <v>146</v>
      </c>
      <c r="B147" t="s">
        <v>97</v>
      </c>
      <c r="C147">
        <v>10</v>
      </c>
      <c r="D147">
        <v>0.3</v>
      </c>
      <c r="E147">
        <v>0.69</v>
      </c>
      <c r="F147" s="447">
        <v>43257.685416666667</v>
      </c>
      <c r="G147">
        <v>1.08907</v>
      </c>
      <c r="H147" s="447">
        <v>43269.98333333333</v>
      </c>
      <c r="I147">
        <v>1.0684</v>
      </c>
      <c r="J147" s="447">
        <v>43272.09652777778</v>
      </c>
      <c r="K147">
        <v>1.0776000000000001</v>
      </c>
      <c r="L147">
        <v>206.70000000000073</v>
      </c>
      <c r="M147">
        <v>92.000000000001819</v>
      </c>
      <c r="N147">
        <v>153.14000000000001</v>
      </c>
      <c r="O147" s="394">
        <v>10.411111111112405</v>
      </c>
    </row>
    <row r="148" spans="1:15">
      <c r="A148">
        <v>147</v>
      </c>
      <c r="B148" t="s">
        <v>98</v>
      </c>
      <c r="C148">
        <v>1</v>
      </c>
      <c r="D148">
        <v>0.01</v>
      </c>
      <c r="E148">
        <v>0.01</v>
      </c>
      <c r="F148" s="447">
        <v>43259.271527777775</v>
      </c>
      <c r="G148">
        <v>1.08104</v>
      </c>
      <c r="H148" s="447">
        <v>43259.271527777775</v>
      </c>
      <c r="I148">
        <v>1.08104</v>
      </c>
      <c r="J148" s="447">
        <v>43259.377083333333</v>
      </c>
      <c r="K148">
        <v>1.07904</v>
      </c>
      <c r="L148">
        <v>0</v>
      </c>
      <c r="M148">
        <v>20</v>
      </c>
      <c r="N148">
        <v>1.35</v>
      </c>
      <c r="O148" s="394">
        <v>0.1055555555576575</v>
      </c>
    </row>
    <row r="149" spans="1:15">
      <c r="A149">
        <v>148</v>
      </c>
      <c r="B149" t="s">
        <v>98</v>
      </c>
      <c r="C149">
        <v>5</v>
      </c>
      <c r="D149">
        <v>0.02</v>
      </c>
      <c r="E149">
        <v>0.06</v>
      </c>
      <c r="F149" s="447">
        <v>43259.407638888886</v>
      </c>
      <c r="G149">
        <v>1.0786899999999999</v>
      </c>
      <c r="H149" s="447">
        <v>43262.737500000003</v>
      </c>
      <c r="I149">
        <v>1.0831200000000001</v>
      </c>
      <c r="J149" s="447">
        <v>43264.425000000003</v>
      </c>
      <c r="K149">
        <v>1.0786100000000003</v>
      </c>
      <c r="L149">
        <v>44.300000000001091</v>
      </c>
      <c r="M149">
        <v>45.099999999998545</v>
      </c>
      <c r="N149">
        <v>10.39</v>
      </c>
      <c r="O149" s="394">
        <v>3.0173611111167702</v>
      </c>
    </row>
    <row r="150" spans="1:15">
      <c r="A150">
        <v>149</v>
      </c>
      <c r="B150" t="s">
        <v>98</v>
      </c>
      <c r="C150">
        <v>1</v>
      </c>
      <c r="D150">
        <v>0.01</v>
      </c>
      <c r="E150">
        <v>0.01</v>
      </c>
      <c r="F150" s="447">
        <v>43264.428472222222</v>
      </c>
      <c r="G150">
        <v>1.0791200000000001</v>
      </c>
      <c r="H150" s="447">
        <v>43264.428472222222</v>
      </c>
      <c r="I150">
        <v>1.0791200000000001</v>
      </c>
      <c r="J150" s="447">
        <v>43264.512499999997</v>
      </c>
      <c r="K150">
        <v>1.0770999999999999</v>
      </c>
      <c r="L150">
        <v>0</v>
      </c>
      <c r="M150">
        <v>20.200000000000728</v>
      </c>
      <c r="N150">
        <v>1.37</v>
      </c>
      <c r="O150" s="394">
        <v>8.4027777775190771E-2</v>
      </c>
    </row>
    <row r="151" spans="1:15">
      <c r="A151">
        <v>150</v>
      </c>
      <c r="B151" t="s">
        <v>98</v>
      </c>
      <c r="C151">
        <v>3</v>
      </c>
      <c r="D151">
        <v>0.01</v>
      </c>
      <c r="E151">
        <v>0.03</v>
      </c>
      <c r="F151" s="447">
        <v>43264.553472222222</v>
      </c>
      <c r="G151">
        <v>1.07734</v>
      </c>
      <c r="H151" s="447">
        <v>43264.774305555555</v>
      </c>
      <c r="I151">
        <v>1.07958</v>
      </c>
      <c r="J151" s="447">
        <v>43265.013888888891</v>
      </c>
      <c r="K151">
        <v>1.07646</v>
      </c>
      <c r="L151">
        <v>22.399999999999636</v>
      </c>
      <c r="M151">
        <v>31.199999999998909</v>
      </c>
      <c r="N151">
        <v>3.8099999999999996</v>
      </c>
      <c r="O151" s="394">
        <v>0.46041666666860692</v>
      </c>
    </row>
    <row r="152" spans="1:15">
      <c r="A152">
        <v>151</v>
      </c>
      <c r="B152" t="s">
        <v>98</v>
      </c>
      <c r="C152">
        <v>1</v>
      </c>
      <c r="D152">
        <v>0.01</v>
      </c>
      <c r="E152">
        <v>0.01</v>
      </c>
      <c r="F152" s="447">
        <v>43265.052777777775</v>
      </c>
      <c r="G152">
        <v>1.0772999999999999</v>
      </c>
      <c r="H152" s="447">
        <v>43265.052777777775</v>
      </c>
      <c r="I152">
        <v>1.0772999999999999</v>
      </c>
      <c r="J152" s="447">
        <v>43265.219444444447</v>
      </c>
      <c r="K152">
        <v>1.07531</v>
      </c>
      <c r="L152">
        <v>0</v>
      </c>
      <c r="M152">
        <v>19.899999999999636</v>
      </c>
      <c r="N152">
        <v>1.34</v>
      </c>
      <c r="O152" s="394">
        <v>0.16666666667151731</v>
      </c>
    </row>
    <row r="153" spans="1:15">
      <c r="A153">
        <v>152</v>
      </c>
      <c r="B153" t="s">
        <v>98</v>
      </c>
      <c r="C153">
        <v>2</v>
      </c>
      <c r="D153">
        <v>0.01</v>
      </c>
      <c r="E153">
        <v>0.02</v>
      </c>
      <c r="F153" s="447">
        <v>43265.484027777777</v>
      </c>
      <c r="G153">
        <v>1.0729200000000001</v>
      </c>
      <c r="H153" s="447">
        <v>43265.49722222222</v>
      </c>
      <c r="I153">
        <v>1.07403</v>
      </c>
      <c r="J153" s="447">
        <v>43265.793749999997</v>
      </c>
      <c r="K153">
        <v>1.07148</v>
      </c>
      <c r="L153">
        <v>11.100000000000364</v>
      </c>
      <c r="M153">
        <v>25.500000000001819</v>
      </c>
      <c r="N153">
        <v>2.69</v>
      </c>
      <c r="O153" s="394">
        <v>0.30972222222044365</v>
      </c>
    </row>
    <row r="154" spans="1:15">
      <c r="A154">
        <v>153</v>
      </c>
      <c r="B154" t="s">
        <v>98</v>
      </c>
      <c r="C154">
        <v>4</v>
      </c>
      <c r="D154">
        <v>0.01</v>
      </c>
      <c r="E154">
        <v>0.04</v>
      </c>
      <c r="F154" s="447">
        <v>43265.886111111111</v>
      </c>
      <c r="G154">
        <v>1.0716399999999999</v>
      </c>
      <c r="H154" s="447">
        <v>43266.299305555556</v>
      </c>
      <c r="I154">
        <v>1.0751200000000001</v>
      </c>
      <c r="J154" s="447">
        <v>43269.438888888886</v>
      </c>
      <c r="K154">
        <v>1.0710599999999999</v>
      </c>
      <c r="L154">
        <v>34.800000000001091</v>
      </c>
      <c r="M154">
        <v>40.600000000002183</v>
      </c>
      <c r="N154">
        <v>6.18</v>
      </c>
      <c r="O154" s="394">
        <v>1.5527777777751908</v>
      </c>
    </row>
    <row r="155" spans="1:15">
      <c r="A155">
        <v>154</v>
      </c>
      <c r="B155" t="s">
        <v>98</v>
      </c>
      <c r="C155">
        <v>1</v>
      </c>
      <c r="D155">
        <v>0.01</v>
      </c>
      <c r="E155">
        <v>0.01</v>
      </c>
      <c r="F155" s="447">
        <v>43269.54583333333</v>
      </c>
      <c r="G155">
        <v>1.07094</v>
      </c>
      <c r="H155" s="447">
        <v>43269.54583333333</v>
      </c>
      <c r="I155">
        <v>1.07094</v>
      </c>
      <c r="J155" s="447">
        <v>43269.620138888888</v>
      </c>
      <c r="K155">
        <v>1.0689299999999999</v>
      </c>
      <c r="L155">
        <v>0</v>
      </c>
      <c r="M155">
        <v>20.100000000000364</v>
      </c>
      <c r="N155">
        <v>1.35</v>
      </c>
      <c r="O155" s="394">
        <v>7.4305555557657499E-2</v>
      </c>
    </row>
    <row r="156" spans="1:15">
      <c r="A156">
        <v>155</v>
      </c>
      <c r="B156" t="s">
        <v>98</v>
      </c>
      <c r="C156">
        <v>2</v>
      </c>
      <c r="D156">
        <v>0.01</v>
      </c>
      <c r="E156">
        <v>0.02</v>
      </c>
      <c r="F156" s="447">
        <v>43269.629861111112</v>
      </c>
      <c r="G156">
        <v>1.06962</v>
      </c>
      <c r="H156" s="447">
        <v>43269.686805555553</v>
      </c>
      <c r="I156">
        <v>1.0707800000000001</v>
      </c>
      <c r="J156" s="447">
        <v>43269.984027777777</v>
      </c>
      <c r="K156">
        <v>1.0681799999999999</v>
      </c>
      <c r="L156">
        <v>11.600000000000364</v>
      </c>
      <c r="M156">
        <v>26.000000000001819</v>
      </c>
      <c r="N156">
        <v>2.73</v>
      </c>
      <c r="O156" s="394">
        <v>0.35416666666424135</v>
      </c>
    </row>
    <row r="157" spans="1:15">
      <c r="A157">
        <v>156</v>
      </c>
      <c r="B157" t="s">
        <v>98</v>
      </c>
      <c r="C157">
        <v>2</v>
      </c>
      <c r="D157">
        <v>0.01</v>
      </c>
      <c r="E157">
        <v>0.02</v>
      </c>
      <c r="F157" s="447">
        <v>43269.989583333336</v>
      </c>
      <c r="G157">
        <v>1.0681499999999999</v>
      </c>
      <c r="H157" s="447">
        <v>43270.036805555559</v>
      </c>
      <c r="I157">
        <v>1.0692699999999999</v>
      </c>
      <c r="J157" s="447">
        <v>43270.170138888891</v>
      </c>
      <c r="K157">
        <v>1.0666899999999999</v>
      </c>
      <c r="L157">
        <v>11.199999999998909</v>
      </c>
      <c r="M157">
        <v>25.799999999999272</v>
      </c>
      <c r="N157">
        <v>2.69</v>
      </c>
      <c r="O157" s="394">
        <v>0.18055555555474712</v>
      </c>
    </row>
    <row r="158" spans="1:15">
      <c r="A158">
        <v>157</v>
      </c>
      <c r="B158" t="s">
        <v>98</v>
      </c>
      <c r="C158">
        <v>12</v>
      </c>
      <c r="D158">
        <v>1.1499999999999999</v>
      </c>
      <c r="E158">
        <v>2.4099999999999997</v>
      </c>
      <c r="F158" s="447">
        <v>43270.214583333334</v>
      </c>
      <c r="G158">
        <v>1.0664199999999999</v>
      </c>
      <c r="H158" s="447">
        <v>43284.224999999999</v>
      </c>
      <c r="I158">
        <v>1.09629</v>
      </c>
      <c r="J158" s="447">
        <v>43286.629861111112</v>
      </c>
      <c r="K158">
        <v>1.0876399999999999</v>
      </c>
      <c r="L158">
        <v>298.70000000000073</v>
      </c>
      <c r="M158">
        <v>86.5</v>
      </c>
      <c r="N158">
        <v>503.8599999999999</v>
      </c>
      <c r="O158" s="394">
        <v>12.415277777778101</v>
      </c>
    </row>
    <row r="159" spans="1:15">
      <c r="A159">
        <v>158</v>
      </c>
      <c r="B159" t="s">
        <v>97</v>
      </c>
      <c r="C159">
        <v>6</v>
      </c>
      <c r="D159">
        <v>0.03</v>
      </c>
      <c r="E159">
        <v>0.09</v>
      </c>
      <c r="F159" s="447">
        <v>43272.101388888892</v>
      </c>
      <c r="G159">
        <v>1.0770900000000001</v>
      </c>
      <c r="H159" s="447">
        <v>43273.199305555558</v>
      </c>
      <c r="I159">
        <v>1.07155</v>
      </c>
      <c r="J159" s="447">
        <v>43273.418749999997</v>
      </c>
      <c r="K159">
        <v>1.0764500000000001</v>
      </c>
      <c r="L159">
        <v>55.400000000001455</v>
      </c>
      <c r="M159">
        <v>49.000000000001819</v>
      </c>
      <c r="N159">
        <v>17.600000000000001</v>
      </c>
      <c r="O159" s="394">
        <v>1.3173611111051287</v>
      </c>
    </row>
    <row r="160" spans="1:15">
      <c r="A160">
        <v>159</v>
      </c>
      <c r="B160" t="s">
        <v>97</v>
      </c>
      <c r="C160">
        <v>3</v>
      </c>
      <c r="D160">
        <v>0.01</v>
      </c>
      <c r="E160">
        <v>0.03</v>
      </c>
      <c r="F160" s="447">
        <v>43273.427777777775</v>
      </c>
      <c r="G160">
        <v>1.0763400000000001</v>
      </c>
      <c r="H160" s="447">
        <v>43276.029861111114</v>
      </c>
      <c r="I160">
        <v>1.07413</v>
      </c>
      <c r="J160" s="447">
        <v>43277.301388888889</v>
      </c>
      <c r="K160">
        <v>1.0773100000000002</v>
      </c>
      <c r="L160">
        <v>22.100000000000364</v>
      </c>
      <c r="M160">
        <v>31.800000000001091</v>
      </c>
      <c r="N160">
        <v>4.05</v>
      </c>
      <c r="O160" s="394">
        <v>1.8736111111138598</v>
      </c>
    </row>
    <row r="161" spans="1:15">
      <c r="A161">
        <v>160</v>
      </c>
      <c r="B161" t="s">
        <v>97</v>
      </c>
      <c r="C161">
        <v>2</v>
      </c>
      <c r="D161">
        <v>0.01</v>
      </c>
      <c r="E161">
        <v>0.02</v>
      </c>
      <c r="F161" s="447">
        <v>43277.304166666669</v>
      </c>
      <c r="G161">
        <v>1.0767899999999999</v>
      </c>
      <c r="H161" s="447">
        <v>43277.32916666667</v>
      </c>
      <c r="I161">
        <v>1.07569</v>
      </c>
      <c r="J161" s="447">
        <v>43277.636805555558</v>
      </c>
      <c r="K161">
        <v>1.0782</v>
      </c>
      <c r="L161">
        <v>11</v>
      </c>
      <c r="M161">
        <v>25.100000000000364</v>
      </c>
      <c r="N161">
        <v>2.6399999999999997</v>
      </c>
      <c r="O161" s="394">
        <v>0.33263888888905058</v>
      </c>
    </row>
    <row r="162" spans="1:15">
      <c r="A162">
        <v>161</v>
      </c>
      <c r="B162" t="s">
        <v>97</v>
      </c>
      <c r="C162">
        <v>2</v>
      </c>
      <c r="D162">
        <v>0.01</v>
      </c>
      <c r="E162">
        <v>0.02</v>
      </c>
      <c r="F162" s="447">
        <v>43277.743750000001</v>
      </c>
      <c r="G162">
        <v>1.07823</v>
      </c>
      <c r="H162" s="447">
        <v>43277.87777777778</v>
      </c>
      <c r="I162">
        <v>1.07456</v>
      </c>
      <c r="J162" s="447">
        <v>43277.878472222219</v>
      </c>
      <c r="K162">
        <v>1.0784</v>
      </c>
      <c r="L162">
        <v>36.700000000000728</v>
      </c>
      <c r="M162">
        <v>38.399999999999636</v>
      </c>
      <c r="N162">
        <v>2.69</v>
      </c>
      <c r="O162" s="394">
        <v>0.13472222221753327</v>
      </c>
    </row>
    <row r="163" spans="1:15">
      <c r="A163">
        <v>162</v>
      </c>
      <c r="B163" t="s">
        <v>97</v>
      </c>
      <c r="C163">
        <v>1</v>
      </c>
      <c r="D163">
        <v>0.01</v>
      </c>
      <c r="E163">
        <v>0.01</v>
      </c>
      <c r="F163" s="447">
        <v>43278.037499999999</v>
      </c>
      <c r="G163">
        <v>1.0793900000000001</v>
      </c>
      <c r="H163" s="447">
        <v>43278.037499999999</v>
      </c>
      <c r="I163">
        <v>1.0793900000000001</v>
      </c>
      <c r="J163" s="447">
        <v>43278.050694444442</v>
      </c>
      <c r="K163">
        <v>1.08142</v>
      </c>
      <c r="L163">
        <v>0</v>
      </c>
      <c r="M163">
        <v>20.299999999999272</v>
      </c>
      <c r="N163">
        <v>1.37</v>
      </c>
      <c r="O163" s="394">
        <v>1.3194444443797693E-2</v>
      </c>
    </row>
    <row r="164" spans="1:15">
      <c r="A164">
        <v>163</v>
      </c>
      <c r="B164" t="s">
        <v>97</v>
      </c>
      <c r="C164">
        <v>2</v>
      </c>
      <c r="D164">
        <v>0.01</v>
      </c>
      <c r="E164">
        <v>0.02</v>
      </c>
      <c r="F164" s="447">
        <v>43278.063194444447</v>
      </c>
      <c r="G164">
        <v>1.08127</v>
      </c>
      <c r="H164" s="447">
        <v>43278.073611111111</v>
      </c>
      <c r="I164">
        <v>1.0796300000000001</v>
      </c>
      <c r="J164" s="447">
        <v>43278.211111111108</v>
      </c>
      <c r="K164">
        <v>1.08247</v>
      </c>
      <c r="L164">
        <v>16.399999999997817</v>
      </c>
      <c r="M164">
        <v>28.399999999999636</v>
      </c>
      <c r="N164">
        <v>2.71</v>
      </c>
      <c r="O164" s="394">
        <v>0.14791666666133096</v>
      </c>
    </row>
    <row r="165" spans="1:15">
      <c r="A165">
        <v>164</v>
      </c>
      <c r="B165" t="s">
        <v>97</v>
      </c>
      <c r="C165">
        <v>2</v>
      </c>
      <c r="D165">
        <v>0.01</v>
      </c>
      <c r="E165">
        <v>0.02</v>
      </c>
      <c r="F165" s="447">
        <v>43278.297222222223</v>
      </c>
      <c r="G165">
        <v>1.0817300000000001</v>
      </c>
      <c r="H165" s="447">
        <v>43278.375694444447</v>
      </c>
      <c r="I165">
        <v>1.08056</v>
      </c>
      <c r="J165" s="447">
        <v>43278.447222222225</v>
      </c>
      <c r="K165">
        <v>1.08314</v>
      </c>
      <c r="L165">
        <v>11.700000000000728</v>
      </c>
      <c r="M165">
        <v>25.799999999999272</v>
      </c>
      <c r="N165">
        <v>2.69</v>
      </c>
      <c r="O165" s="394">
        <v>0.15000000000145519</v>
      </c>
    </row>
    <row r="166" spans="1:15">
      <c r="A166">
        <v>165</v>
      </c>
      <c r="B166" t="s">
        <v>97</v>
      </c>
      <c r="C166">
        <v>1</v>
      </c>
      <c r="D166">
        <v>0.01</v>
      </c>
      <c r="E166">
        <v>0.01</v>
      </c>
      <c r="F166" s="447">
        <v>43278.484722222223</v>
      </c>
      <c r="G166">
        <v>1.08179</v>
      </c>
      <c r="H166" s="447">
        <v>43278.484722222223</v>
      </c>
      <c r="I166">
        <v>1.08179</v>
      </c>
      <c r="J166" s="447">
        <v>43278.493750000001</v>
      </c>
      <c r="K166">
        <v>1.08386</v>
      </c>
      <c r="L166">
        <v>0</v>
      </c>
      <c r="M166">
        <v>20.700000000000728</v>
      </c>
      <c r="N166">
        <v>1.39</v>
      </c>
      <c r="O166" s="394">
        <v>9.0277777781011537E-3</v>
      </c>
    </row>
    <row r="167" spans="1:15">
      <c r="A167">
        <v>166</v>
      </c>
      <c r="B167" t="s">
        <v>97</v>
      </c>
      <c r="C167">
        <v>2</v>
      </c>
      <c r="D167">
        <v>0.01</v>
      </c>
      <c r="E167">
        <v>0.02</v>
      </c>
      <c r="F167" s="447">
        <v>43278.540277777778</v>
      </c>
      <c r="G167">
        <v>1.08368</v>
      </c>
      <c r="H167" s="447">
        <v>43278.570138888892</v>
      </c>
      <c r="I167">
        <v>1.0825800000000001</v>
      </c>
      <c r="J167" s="447">
        <v>43278.607638888891</v>
      </c>
      <c r="K167">
        <v>1.0851200000000001</v>
      </c>
      <c r="L167">
        <v>10.999999999998181</v>
      </c>
      <c r="M167">
        <v>25.399999999999636</v>
      </c>
      <c r="N167">
        <v>2.6799999999999997</v>
      </c>
      <c r="O167" s="394">
        <v>6.7361111112404615E-2</v>
      </c>
    </row>
    <row r="168" spans="1:15">
      <c r="A168">
        <v>167</v>
      </c>
      <c r="B168" t="s">
        <v>97</v>
      </c>
      <c r="C168">
        <v>6</v>
      </c>
      <c r="D168">
        <v>0.03</v>
      </c>
      <c r="E168">
        <v>0.09</v>
      </c>
      <c r="F168" s="447">
        <v>43278.616666666669</v>
      </c>
      <c r="G168">
        <v>1.0845199999999999</v>
      </c>
      <c r="H168" s="447">
        <v>43278.881944444445</v>
      </c>
      <c r="I168">
        <v>1.0782700000000001</v>
      </c>
      <c r="J168" s="447">
        <v>43279.05972222222</v>
      </c>
      <c r="K168">
        <v>1.0835699999999999</v>
      </c>
      <c r="L168">
        <v>62.499999999998181</v>
      </c>
      <c r="M168">
        <v>52.999999999998181</v>
      </c>
      <c r="N168">
        <v>16.75</v>
      </c>
      <c r="O168" s="394">
        <v>0.44305555555183673</v>
      </c>
    </row>
    <row r="169" spans="1:15">
      <c r="A169">
        <v>168</v>
      </c>
      <c r="B169" t="s">
        <v>97</v>
      </c>
      <c r="C169">
        <v>2</v>
      </c>
      <c r="D169">
        <v>0.01</v>
      </c>
      <c r="E169">
        <v>0.02</v>
      </c>
      <c r="F169" s="447">
        <v>43279.120138888888</v>
      </c>
      <c r="G169">
        <v>1.0846800000000001</v>
      </c>
      <c r="H169" s="447">
        <v>43279.273611111108</v>
      </c>
      <c r="I169">
        <v>1.0835699999999999</v>
      </c>
      <c r="J169" s="447">
        <v>43279.382638888892</v>
      </c>
      <c r="K169">
        <v>1.08616</v>
      </c>
      <c r="L169">
        <v>11.100000000002183</v>
      </c>
      <c r="M169">
        <v>25.900000000001455</v>
      </c>
      <c r="N169">
        <v>2.74</v>
      </c>
      <c r="O169" s="394">
        <v>0.26250000000436557</v>
      </c>
    </row>
    <row r="170" spans="1:15">
      <c r="A170">
        <v>169</v>
      </c>
      <c r="B170" t="s">
        <v>97</v>
      </c>
      <c r="C170">
        <v>1</v>
      </c>
      <c r="D170">
        <v>0.01</v>
      </c>
      <c r="E170">
        <v>0.01</v>
      </c>
      <c r="F170" s="447">
        <v>43279.40625</v>
      </c>
      <c r="G170">
        <v>1.08524</v>
      </c>
      <c r="H170" s="447">
        <v>43279.40625</v>
      </c>
      <c r="I170">
        <v>1.08524</v>
      </c>
      <c r="J170" s="447">
        <v>43279.591666666667</v>
      </c>
      <c r="K170">
        <v>1.08727</v>
      </c>
      <c r="L170">
        <v>0</v>
      </c>
      <c r="M170">
        <v>20.299999999999272</v>
      </c>
      <c r="N170">
        <v>1.37</v>
      </c>
      <c r="O170" s="394">
        <v>0.18541666666715173</v>
      </c>
    </row>
    <row r="171" spans="1:15">
      <c r="A171">
        <v>170</v>
      </c>
      <c r="B171" t="s">
        <v>97</v>
      </c>
      <c r="C171">
        <v>1</v>
      </c>
      <c r="D171">
        <v>0.01</v>
      </c>
      <c r="E171">
        <v>0.01</v>
      </c>
      <c r="F171" s="447">
        <v>43279.597222222219</v>
      </c>
      <c r="G171">
        <v>1.08667</v>
      </c>
      <c r="H171" s="447">
        <v>43279.597222222219</v>
      </c>
      <c r="I171">
        <v>1.08667</v>
      </c>
      <c r="J171" s="447">
        <v>43279.754861111112</v>
      </c>
      <c r="K171">
        <v>1.0886400000000001</v>
      </c>
      <c r="L171">
        <v>0</v>
      </c>
      <c r="M171">
        <v>19.699999999998909</v>
      </c>
      <c r="N171">
        <v>1.33</v>
      </c>
      <c r="O171" s="394">
        <v>0.15763888889341615</v>
      </c>
    </row>
    <row r="172" spans="1:15">
      <c r="A172">
        <v>171</v>
      </c>
      <c r="B172" t="s">
        <v>97</v>
      </c>
      <c r="C172">
        <v>1</v>
      </c>
      <c r="D172">
        <v>0.01</v>
      </c>
      <c r="E172">
        <v>0.01</v>
      </c>
      <c r="F172" s="447">
        <v>43279.828472222223</v>
      </c>
      <c r="G172">
        <v>1.0880300000000001</v>
      </c>
      <c r="H172" s="447">
        <v>43279.828472222223</v>
      </c>
      <c r="I172">
        <v>1.0880300000000001</v>
      </c>
      <c r="J172" s="447">
        <v>43280.111111111109</v>
      </c>
      <c r="K172">
        <v>1.0900700000000001</v>
      </c>
      <c r="L172">
        <v>0</v>
      </c>
      <c r="M172">
        <v>20.399999999999636</v>
      </c>
      <c r="N172">
        <v>1.35</v>
      </c>
      <c r="O172" s="394">
        <v>0.28263888888614019</v>
      </c>
    </row>
    <row r="173" spans="1:15">
      <c r="A173">
        <v>172</v>
      </c>
      <c r="B173" t="s">
        <v>97</v>
      </c>
      <c r="C173">
        <v>1</v>
      </c>
      <c r="D173">
        <v>0.01</v>
      </c>
      <c r="E173">
        <v>0.01</v>
      </c>
      <c r="F173" s="447">
        <v>43280.118750000001</v>
      </c>
      <c r="G173">
        <v>1.0897600000000001</v>
      </c>
      <c r="H173" s="447">
        <v>43280.118750000001</v>
      </c>
      <c r="I173">
        <v>1.0897600000000001</v>
      </c>
      <c r="J173" s="447">
        <v>43280.287499999999</v>
      </c>
      <c r="K173">
        <v>1.0917699999999999</v>
      </c>
      <c r="L173">
        <v>0</v>
      </c>
      <c r="M173">
        <v>20.099999999998545</v>
      </c>
      <c r="N173">
        <v>1.35</v>
      </c>
      <c r="O173" s="394">
        <v>0.16874999999708962</v>
      </c>
    </row>
    <row r="174" spans="1:15">
      <c r="A174">
        <v>173</v>
      </c>
      <c r="B174" t="s">
        <v>97</v>
      </c>
      <c r="C174">
        <v>3</v>
      </c>
      <c r="D174">
        <v>0.01</v>
      </c>
      <c r="E174">
        <v>0.03</v>
      </c>
      <c r="F174" s="447">
        <v>43280.331944444442</v>
      </c>
      <c r="G174">
        <v>1.09169</v>
      </c>
      <c r="H174" s="447">
        <v>43283.163194444445</v>
      </c>
      <c r="I174">
        <v>1.08931</v>
      </c>
      <c r="J174" s="447">
        <v>43283.398611111108</v>
      </c>
      <c r="K174">
        <v>1.0925100000000003</v>
      </c>
      <c r="L174">
        <v>23.799999999999272</v>
      </c>
      <c r="M174">
        <v>32.000000000003638</v>
      </c>
      <c r="N174">
        <v>4.04</v>
      </c>
      <c r="O174" s="394">
        <v>1.0666666666656965</v>
      </c>
    </row>
    <row r="175" spans="1:15">
      <c r="A175">
        <v>174</v>
      </c>
      <c r="B175" t="s">
        <v>97</v>
      </c>
      <c r="C175">
        <v>3</v>
      </c>
      <c r="D175">
        <v>0.01</v>
      </c>
      <c r="E175">
        <v>0.03</v>
      </c>
      <c r="F175" s="447">
        <v>43283.499305555553</v>
      </c>
      <c r="G175">
        <v>1.09405</v>
      </c>
      <c r="H175" s="447">
        <v>43283.634722222225</v>
      </c>
      <c r="I175">
        <v>1.09182</v>
      </c>
      <c r="J175" s="447">
        <v>43284.047222222223</v>
      </c>
      <c r="K175">
        <v>1.09494</v>
      </c>
      <c r="L175">
        <v>22.299999999999272</v>
      </c>
      <c r="M175">
        <v>31.199999999998909</v>
      </c>
      <c r="N175">
        <v>3.97</v>
      </c>
      <c r="O175" s="394">
        <v>0.54791666667006211</v>
      </c>
    </row>
    <row r="176" spans="1:15">
      <c r="A176">
        <v>175</v>
      </c>
      <c r="B176" t="s">
        <v>97</v>
      </c>
      <c r="C176">
        <v>2</v>
      </c>
      <c r="D176">
        <v>0.01</v>
      </c>
      <c r="E176">
        <v>0.02</v>
      </c>
      <c r="F176" s="447">
        <v>43284.054166666669</v>
      </c>
      <c r="G176">
        <v>1.09456</v>
      </c>
      <c r="H176" s="447">
        <v>43284.079861111109</v>
      </c>
      <c r="I176">
        <v>1.0934600000000001</v>
      </c>
      <c r="J176" s="447">
        <v>43284.200694444444</v>
      </c>
      <c r="K176">
        <v>1.0960300000000001</v>
      </c>
      <c r="L176">
        <v>11</v>
      </c>
      <c r="M176">
        <v>25.700000000000728</v>
      </c>
      <c r="N176">
        <v>2.7199999999999998</v>
      </c>
      <c r="O176" s="394">
        <v>0.14652777777519077</v>
      </c>
    </row>
    <row r="177" spans="1:15">
      <c r="A177">
        <v>176</v>
      </c>
      <c r="B177" t="s">
        <v>97</v>
      </c>
      <c r="C177">
        <v>8</v>
      </c>
      <c r="D177">
        <v>0.09</v>
      </c>
      <c r="E177">
        <v>0.23</v>
      </c>
      <c r="F177" s="447">
        <v>43284.293749999997</v>
      </c>
      <c r="G177">
        <v>1.0982499999999999</v>
      </c>
      <c r="H177" s="447">
        <v>43286.938194444447</v>
      </c>
      <c r="I177">
        <v>1.0869899999999999</v>
      </c>
      <c r="J177" s="447">
        <v>43294.199305555558</v>
      </c>
      <c r="K177">
        <v>1.09491</v>
      </c>
      <c r="L177">
        <v>112.60000000000036</v>
      </c>
      <c r="M177">
        <v>79.200000000000728</v>
      </c>
      <c r="N177">
        <v>53.62</v>
      </c>
      <c r="O177" s="394">
        <v>7.9055555555605679</v>
      </c>
    </row>
    <row r="178" spans="1:1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43286.695833333331</v>
      </c>
      <c r="G178">
        <v>1.0876600000000001</v>
      </c>
      <c r="H178" s="447">
        <v>43286.695833333331</v>
      </c>
      <c r="I178">
        <v>1.0876600000000001</v>
      </c>
      <c r="J178" s="447">
        <v>43287.70208333333</v>
      </c>
      <c r="K178">
        <v>1.08562</v>
      </c>
      <c r="L178">
        <v>0</v>
      </c>
      <c r="M178">
        <v>20.399999999999636</v>
      </c>
      <c r="N178">
        <v>1.34</v>
      </c>
      <c r="O178" s="394">
        <v>1.0062499999985448</v>
      </c>
    </row>
    <row r="179" spans="1:15">
      <c r="A179">
        <v>178</v>
      </c>
      <c r="B179" t="s">
        <v>98</v>
      </c>
      <c r="C179">
        <v>7</v>
      </c>
      <c r="D179">
        <v>0.05</v>
      </c>
      <c r="E179">
        <v>0.14000000000000001</v>
      </c>
      <c r="F179" s="447">
        <v>43289.882638888892</v>
      </c>
      <c r="G179">
        <v>1.08663</v>
      </c>
      <c r="H179" s="447">
        <v>43290.378472222219</v>
      </c>
      <c r="I179">
        <v>1.09335</v>
      </c>
      <c r="J179" s="447">
        <v>43291.947916666664</v>
      </c>
      <c r="K179">
        <v>1.0881099999999997</v>
      </c>
      <c r="L179">
        <v>67.200000000000728</v>
      </c>
      <c r="M179">
        <v>52.400000000003274</v>
      </c>
      <c r="N179">
        <v>30.2</v>
      </c>
      <c r="O179" s="394">
        <v>1.0652777777722804</v>
      </c>
    </row>
    <row r="180" spans="1:15">
      <c r="A180">
        <v>179</v>
      </c>
      <c r="B180" t="s">
        <v>98</v>
      </c>
      <c r="C180">
        <v>2</v>
      </c>
      <c r="D180">
        <v>0.01</v>
      </c>
      <c r="E180">
        <v>0.02</v>
      </c>
      <c r="F180" s="447">
        <v>43292.012499999997</v>
      </c>
      <c r="G180">
        <v>1.0886</v>
      </c>
      <c r="H180" s="447">
        <v>43292.084722222222</v>
      </c>
      <c r="I180">
        <v>1.0897699999999999</v>
      </c>
      <c r="J180" s="447">
        <v>43292.259027777778</v>
      </c>
      <c r="K180">
        <v>1.0871999999999999</v>
      </c>
      <c r="L180">
        <v>11.699999999998909</v>
      </c>
      <c r="M180">
        <v>25.699999999998909</v>
      </c>
      <c r="N180">
        <v>2.67</v>
      </c>
      <c r="O180" s="394">
        <v>0.24652777778101154</v>
      </c>
    </row>
    <row r="181" spans="1:15">
      <c r="A181">
        <v>180</v>
      </c>
      <c r="B181" t="s">
        <v>98</v>
      </c>
      <c r="C181">
        <v>7</v>
      </c>
      <c r="D181">
        <v>0.05</v>
      </c>
      <c r="E181">
        <v>0.14000000000000001</v>
      </c>
      <c r="F181" s="447">
        <v>43292.308333333334</v>
      </c>
      <c r="G181">
        <v>1.0878099999999999</v>
      </c>
      <c r="H181" s="447">
        <v>43294.01666666667</v>
      </c>
      <c r="I181">
        <v>1.0945199999999999</v>
      </c>
      <c r="J181" s="447">
        <v>43298.13958333333</v>
      </c>
      <c r="K181">
        <v>1.0891900000000001</v>
      </c>
      <c r="L181">
        <v>67.100000000000364</v>
      </c>
      <c r="M181">
        <v>53.299999999997453</v>
      </c>
      <c r="N181">
        <v>30.259999999999998</v>
      </c>
      <c r="O181" s="394">
        <v>3.8312499999956344</v>
      </c>
    </row>
    <row r="182" spans="1:15">
      <c r="A182">
        <v>181</v>
      </c>
      <c r="B182" t="s">
        <v>97</v>
      </c>
      <c r="C182">
        <v>2</v>
      </c>
      <c r="D182">
        <v>0.01</v>
      </c>
      <c r="E182">
        <v>0.02</v>
      </c>
      <c r="F182" s="447">
        <v>43294.292361111111</v>
      </c>
      <c r="G182">
        <v>1.0955299999999999</v>
      </c>
      <c r="H182" s="447">
        <v>43297.500694444447</v>
      </c>
      <c r="I182">
        <v>1.0944199999999999</v>
      </c>
      <c r="J182" s="447">
        <v>43297.947916666664</v>
      </c>
      <c r="K182">
        <v>1.097</v>
      </c>
      <c r="L182">
        <v>11.100000000000364</v>
      </c>
      <c r="M182">
        <v>25.800000000001091</v>
      </c>
      <c r="N182">
        <v>2.69</v>
      </c>
      <c r="O182" s="394">
        <v>1.6555555555532919</v>
      </c>
    </row>
    <row r="183" spans="1:15">
      <c r="A183">
        <v>182</v>
      </c>
      <c r="B183" t="s">
        <v>97</v>
      </c>
      <c r="C183">
        <v>7</v>
      </c>
      <c r="D183">
        <v>0.05</v>
      </c>
      <c r="E183">
        <v>0.14000000000000001</v>
      </c>
      <c r="F183" s="447">
        <v>43297.950694444444</v>
      </c>
      <c r="G183">
        <v>1.0952500000000001</v>
      </c>
      <c r="H183" s="447">
        <v>43298.140277777777</v>
      </c>
      <c r="I183">
        <v>1.0884799999999999</v>
      </c>
      <c r="J183" s="447">
        <v>43300.088194444441</v>
      </c>
      <c r="K183">
        <v>1.0938899999999998</v>
      </c>
      <c r="L183">
        <v>67.700000000000728</v>
      </c>
      <c r="M183">
        <v>54.099999999998545</v>
      </c>
      <c r="N183">
        <v>30.15</v>
      </c>
      <c r="O183" s="394">
        <v>2.1374999999970896</v>
      </c>
    </row>
    <row r="184" spans="1:15">
      <c r="A184">
        <v>183</v>
      </c>
      <c r="B184" t="s">
        <v>98</v>
      </c>
      <c r="C184">
        <v>1</v>
      </c>
      <c r="D184">
        <v>0.01</v>
      </c>
      <c r="E184">
        <v>0.01</v>
      </c>
      <c r="F184" s="447">
        <v>43298.147222222222</v>
      </c>
      <c r="G184">
        <v>1.0884199999999999</v>
      </c>
      <c r="H184" s="447">
        <v>43298.147222222222</v>
      </c>
      <c r="I184">
        <v>1.0884199999999999</v>
      </c>
      <c r="J184" s="447">
        <v>43298.336805555555</v>
      </c>
      <c r="K184">
        <v>1.0864400000000001</v>
      </c>
      <c r="L184">
        <v>0</v>
      </c>
      <c r="M184">
        <v>19.799999999997453</v>
      </c>
      <c r="N184">
        <v>1.33</v>
      </c>
      <c r="O184" s="394">
        <v>0.18958333333284827</v>
      </c>
    </row>
    <row r="185" spans="1:15">
      <c r="A185">
        <v>184</v>
      </c>
      <c r="B185" t="s">
        <v>98</v>
      </c>
      <c r="C185">
        <v>5</v>
      </c>
      <c r="D185">
        <v>0.02</v>
      </c>
      <c r="E185">
        <v>0.06</v>
      </c>
      <c r="F185" s="447">
        <v>43298.466666666667</v>
      </c>
      <c r="G185">
        <v>1.0871</v>
      </c>
      <c r="H185" s="447">
        <v>43300.088194444441</v>
      </c>
      <c r="I185">
        <v>1.09388</v>
      </c>
      <c r="J185" s="447">
        <v>43304.309027777781</v>
      </c>
      <c r="K185">
        <v>1.0881400000000001</v>
      </c>
      <c r="L185">
        <v>67.799999999999272</v>
      </c>
      <c r="M185">
        <v>57.399999999997817</v>
      </c>
      <c r="N185">
        <v>10.39</v>
      </c>
      <c r="O185" s="394">
        <v>3.8423611111138598</v>
      </c>
    </row>
    <row r="186" spans="1:15">
      <c r="A186">
        <v>185</v>
      </c>
      <c r="B186" t="s">
        <v>97</v>
      </c>
      <c r="C186">
        <v>7</v>
      </c>
      <c r="D186">
        <v>0.05</v>
      </c>
      <c r="E186">
        <v>0.14000000000000001</v>
      </c>
      <c r="F186" s="447">
        <v>43300.111111111109</v>
      </c>
      <c r="G186">
        <v>1.09337</v>
      </c>
      <c r="H186" s="447">
        <v>43305.057638888888</v>
      </c>
      <c r="I186">
        <v>1.0867100000000001</v>
      </c>
      <c r="J186" s="447">
        <v>43305.947916666664</v>
      </c>
      <c r="K186">
        <v>1.0919399999999999</v>
      </c>
      <c r="L186">
        <v>66.599999999998545</v>
      </c>
      <c r="M186">
        <v>52.299999999999272</v>
      </c>
      <c r="N186">
        <v>30.16</v>
      </c>
      <c r="O186" s="394">
        <v>3.8368055555547471</v>
      </c>
    </row>
    <row r="187" spans="1:15">
      <c r="A187">
        <v>186</v>
      </c>
      <c r="B187" t="s">
        <v>98</v>
      </c>
      <c r="C187">
        <v>5</v>
      </c>
      <c r="D187">
        <v>0.02</v>
      </c>
      <c r="E187">
        <v>0.06</v>
      </c>
      <c r="F187" s="447">
        <v>43304.62222222222</v>
      </c>
      <c r="G187">
        <v>1.08785</v>
      </c>
      <c r="H187" s="447">
        <v>43306.007638888892</v>
      </c>
      <c r="I187">
        <v>1.0923</v>
      </c>
      <c r="J187" s="447">
        <v>43306.261111111111</v>
      </c>
      <c r="K187">
        <v>1.08782</v>
      </c>
      <c r="L187">
        <v>44.5</v>
      </c>
      <c r="M187">
        <v>44.799999999999272</v>
      </c>
      <c r="N187">
        <v>10.48</v>
      </c>
      <c r="O187" s="394">
        <v>1.6388888888905058</v>
      </c>
    </row>
    <row r="188" spans="1:15">
      <c r="A188">
        <v>187</v>
      </c>
      <c r="B188" t="s">
        <v>97</v>
      </c>
      <c r="C188">
        <v>7</v>
      </c>
      <c r="D188">
        <v>0.05</v>
      </c>
      <c r="E188">
        <v>0.14000000000000001</v>
      </c>
      <c r="F188" s="447">
        <v>43305.956250000003</v>
      </c>
      <c r="G188">
        <v>1.0915699999999999</v>
      </c>
      <c r="H188" s="447">
        <v>43311.600694444445</v>
      </c>
      <c r="I188">
        <v>1.08483</v>
      </c>
      <c r="J188" s="447">
        <v>43312.558333333334</v>
      </c>
      <c r="K188">
        <v>1.0901400000000001</v>
      </c>
      <c r="L188">
        <v>67.399999999999636</v>
      </c>
      <c r="M188">
        <v>53.100000000002183</v>
      </c>
      <c r="N188">
        <v>30.15</v>
      </c>
      <c r="O188" s="394">
        <v>4.6020833333313931</v>
      </c>
    </row>
    <row r="189" spans="1:15">
      <c r="A189">
        <v>188</v>
      </c>
      <c r="B189" t="s">
        <v>98</v>
      </c>
      <c r="C189">
        <v>3</v>
      </c>
      <c r="D189">
        <v>0.01</v>
      </c>
      <c r="E189">
        <v>0.03</v>
      </c>
      <c r="F189" s="447">
        <v>43306.277777777781</v>
      </c>
      <c r="G189">
        <v>1.08812</v>
      </c>
      <c r="H189" s="447">
        <v>43306.822222222225</v>
      </c>
      <c r="I189">
        <v>1.09033</v>
      </c>
      <c r="J189" s="447">
        <v>43307.291666666664</v>
      </c>
      <c r="K189">
        <v>1.0872200000000001</v>
      </c>
      <c r="L189">
        <v>22.100000000002183</v>
      </c>
      <c r="M189">
        <v>31.100000000000364</v>
      </c>
      <c r="N189">
        <v>3.8200000000000003</v>
      </c>
      <c r="O189" s="394">
        <v>1.0138888888832298</v>
      </c>
    </row>
    <row r="190" spans="1:15">
      <c r="A190">
        <v>189</v>
      </c>
      <c r="B190" t="s">
        <v>98</v>
      </c>
      <c r="C190">
        <v>2</v>
      </c>
      <c r="D190">
        <v>0.01</v>
      </c>
      <c r="E190">
        <v>0.02</v>
      </c>
      <c r="F190" s="447">
        <v>43307.320138888892</v>
      </c>
      <c r="G190">
        <v>1.08812</v>
      </c>
      <c r="H190" s="447">
        <v>43307.420138888891</v>
      </c>
      <c r="I190">
        <v>1.0892200000000001</v>
      </c>
      <c r="J190" s="447">
        <v>43307.6</v>
      </c>
      <c r="K190">
        <v>1.08666</v>
      </c>
      <c r="L190">
        <v>11.000000000001819</v>
      </c>
      <c r="M190">
        <v>25.600000000000364</v>
      </c>
      <c r="N190">
        <v>2.7</v>
      </c>
      <c r="O190" s="394">
        <v>0.27986111110658385</v>
      </c>
    </row>
    <row r="191" spans="1:15">
      <c r="A191">
        <v>190</v>
      </c>
      <c r="B191" t="s">
        <v>98</v>
      </c>
      <c r="C191">
        <v>4</v>
      </c>
      <c r="D191">
        <v>0.01</v>
      </c>
      <c r="E191">
        <v>0.04</v>
      </c>
      <c r="F191" s="447">
        <v>43307.897222222222</v>
      </c>
      <c r="G191">
        <v>1.08731</v>
      </c>
      <c r="H191" s="447">
        <v>43308.556250000001</v>
      </c>
      <c r="I191">
        <v>1.0906400000000001</v>
      </c>
      <c r="J191" s="447">
        <v>43311.234722222223</v>
      </c>
      <c r="K191">
        <v>1.08667</v>
      </c>
      <c r="L191">
        <v>33.299999999999272</v>
      </c>
      <c r="M191">
        <v>39.699999999998909</v>
      </c>
      <c r="N191">
        <v>6.1099999999999994</v>
      </c>
      <c r="O191" s="394">
        <v>1.3375000000014552</v>
      </c>
    </row>
    <row r="192" spans="1:15">
      <c r="A192">
        <v>191</v>
      </c>
      <c r="B192" t="s">
        <v>98</v>
      </c>
      <c r="C192">
        <v>2</v>
      </c>
      <c r="D192">
        <v>0.01</v>
      </c>
      <c r="E192">
        <v>0.02</v>
      </c>
      <c r="F192" s="447">
        <v>43311.28125</v>
      </c>
      <c r="G192">
        <v>1.0872200000000001</v>
      </c>
      <c r="H192" s="447">
        <v>43311.378472222219</v>
      </c>
      <c r="I192">
        <v>1.0883499999999999</v>
      </c>
      <c r="J192" s="447">
        <v>43311.52847222222</v>
      </c>
      <c r="K192">
        <v>1.0858000000000001</v>
      </c>
      <c r="L192">
        <v>11.299999999999272</v>
      </c>
      <c r="M192">
        <v>25.499999999998181</v>
      </c>
      <c r="N192">
        <v>2.67</v>
      </c>
      <c r="O192" s="394">
        <v>0.24722222222044365</v>
      </c>
    </row>
    <row r="193" spans="1:15">
      <c r="A193">
        <v>192</v>
      </c>
      <c r="B193" t="s">
        <v>98</v>
      </c>
      <c r="C193">
        <v>12</v>
      </c>
      <c r="D193">
        <v>1.1499999999999999</v>
      </c>
      <c r="E193">
        <v>2.4099999999999997</v>
      </c>
      <c r="F193" s="447">
        <v>43311.868750000001</v>
      </c>
      <c r="G193">
        <v>1.08572</v>
      </c>
      <c r="H193" s="447">
        <v>43321.270833333336</v>
      </c>
      <c r="I193">
        <v>1.1155600000000001</v>
      </c>
      <c r="J193" s="447">
        <v>43322.515972222223</v>
      </c>
      <c r="K193">
        <v>1.1070600000000002</v>
      </c>
      <c r="L193">
        <v>298.39999999999964</v>
      </c>
      <c r="M193">
        <v>84.999999999998181</v>
      </c>
      <c r="N193">
        <v>502.80999999999995</v>
      </c>
      <c r="O193" s="394">
        <v>8.6472222222218988</v>
      </c>
    </row>
    <row r="194" spans="1:15">
      <c r="A194">
        <v>193</v>
      </c>
      <c r="B194" t="s">
        <v>97</v>
      </c>
      <c r="C194">
        <v>1</v>
      </c>
      <c r="D194">
        <v>0.01</v>
      </c>
      <c r="E194">
        <v>0.01</v>
      </c>
      <c r="F194" s="447">
        <v>43312.561805555553</v>
      </c>
      <c r="G194">
        <v>1.0901000000000001</v>
      </c>
      <c r="H194" s="447">
        <v>43312.561805555553</v>
      </c>
      <c r="I194">
        <v>1.0901000000000001</v>
      </c>
      <c r="J194" s="447">
        <v>43312.625694444447</v>
      </c>
      <c r="K194">
        <v>1.09213</v>
      </c>
      <c r="L194">
        <v>0</v>
      </c>
      <c r="M194">
        <v>20.300000000001091</v>
      </c>
      <c r="N194">
        <v>1.36</v>
      </c>
      <c r="O194" s="394">
        <v>6.3888888893416151E-2</v>
      </c>
    </row>
    <row r="195" spans="1:15">
      <c r="A195">
        <v>194</v>
      </c>
      <c r="B195" t="s">
        <v>97</v>
      </c>
      <c r="C195">
        <v>1</v>
      </c>
      <c r="D195">
        <v>0.01</v>
      </c>
      <c r="E195">
        <v>0.01</v>
      </c>
      <c r="F195" s="447">
        <v>43312.824999999997</v>
      </c>
      <c r="G195">
        <v>1.0890500000000001</v>
      </c>
      <c r="H195" s="447">
        <v>43312.824999999997</v>
      </c>
      <c r="I195">
        <v>1.0890500000000001</v>
      </c>
      <c r="J195" s="447">
        <v>43313.194444444445</v>
      </c>
      <c r="K195">
        <v>1.09107</v>
      </c>
      <c r="L195">
        <v>0</v>
      </c>
      <c r="M195">
        <v>20.200000000000728</v>
      </c>
      <c r="N195">
        <v>1.33</v>
      </c>
      <c r="O195" s="394">
        <v>0.36944444444816327</v>
      </c>
    </row>
    <row r="196" spans="1:15">
      <c r="A196">
        <v>195</v>
      </c>
      <c r="B196" t="s">
        <v>97</v>
      </c>
      <c r="C196">
        <v>2</v>
      </c>
      <c r="D196">
        <v>0.01</v>
      </c>
      <c r="E196">
        <v>0.02</v>
      </c>
      <c r="F196" s="447">
        <v>43313.293055555558</v>
      </c>
      <c r="G196">
        <v>1.0901700000000001</v>
      </c>
      <c r="H196" s="447">
        <v>43313.518750000003</v>
      </c>
      <c r="I196">
        <v>1.0890500000000001</v>
      </c>
      <c r="J196" s="447">
        <v>43314.586111111108</v>
      </c>
      <c r="K196">
        <v>1.0917399999999999</v>
      </c>
      <c r="L196">
        <v>11.200000000000728</v>
      </c>
      <c r="M196">
        <v>26.899999999999636</v>
      </c>
      <c r="N196">
        <v>2.69</v>
      </c>
      <c r="O196" s="394">
        <v>1.2930555555503815</v>
      </c>
    </row>
    <row r="197" spans="1:1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43314.605555555558</v>
      </c>
      <c r="G197">
        <v>1.09185</v>
      </c>
      <c r="H197" s="447">
        <v>43314.605555555558</v>
      </c>
      <c r="I197">
        <v>1.09185</v>
      </c>
      <c r="J197" s="447">
        <v>43315.055555555555</v>
      </c>
      <c r="K197">
        <v>1.09388</v>
      </c>
      <c r="L197">
        <v>0</v>
      </c>
      <c r="M197">
        <v>20.299999999999272</v>
      </c>
      <c r="N197">
        <v>1.33</v>
      </c>
      <c r="O197" s="394">
        <v>0.44999999999708962</v>
      </c>
    </row>
    <row r="198" spans="1:15">
      <c r="A198">
        <v>197</v>
      </c>
      <c r="B198" t="s">
        <v>97</v>
      </c>
      <c r="C198">
        <v>2</v>
      </c>
      <c r="D198">
        <v>0.01</v>
      </c>
      <c r="E198">
        <v>0.02</v>
      </c>
      <c r="F198" s="447">
        <v>43315.302083333336</v>
      </c>
      <c r="G198">
        <v>1.0934999999999999</v>
      </c>
      <c r="H198" s="447">
        <v>43315.364583333336</v>
      </c>
      <c r="I198">
        <v>1.09239</v>
      </c>
      <c r="J198" s="447">
        <v>43315.474305555559</v>
      </c>
      <c r="K198">
        <v>1.0949500000000001</v>
      </c>
      <c r="L198">
        <v>11.100000000000364</v>
      </c>
      <c r="M198">
        <v>25.600000000000364</v>
      </c>
      <c r="N198">
        <v>2.69</v>
      </c>
      <c r="O198" s="394">
        <v>0.17222222222335404</v>
      </c>
    </row>
    <row r="199" spans="1:15">
      <c r="A199">
        <v>198</v>
      </c>
      <c r="B199" t="s">
        <v>97</v>
      </c>
      <c r="C199">
        <v>1</v>
      </c>
      <c r="D199">
        <v>0.01</v>
      </c>
      <c r="E199">
        <v>0.01</v>
      </c>
      <c r="F199" s="447">
        <v>43315.501388888886</v>
      </c>
      <c r="G199">
        <v>1.0939099999999999</v>
      </c>
      <c r="H199" s="447">
        <v>43315.501388888886</v>
      </c>
      <c r="I199">
        <v>1.0939099999999999</v>
      </c>
      <c r="J199" s="447">
        <v>43315.574305555558</v>
      </c>
      <c r="K199">
        <v>1.09592</v>
      </c>
      <c r="L199">
        <v>0</v>
      </c>
      <c r="M199">
        <v>20.100000000002183</v>
      </c>
      <c r="N199">
        <v>1.36</v>
      </c>
      <c r="O199" s="394">
        <v>7.2916666671517305E-2</v>
      </c>
    </row>
    <row r="200" spans="1:15">
      <c r="A200">
        <v>199</v>
      </c>
      <c r="B200" t="s">
        <v>97</v>
      </c>
      <c r="C200">
        <v>2</v>
      </c>
      <c r="D200">
        <v>0.01</v>
      </c>
      <c r="E200">
        <v>0.02</v>
      </c>
      <c r="F200" s="447">
        <v>43315.593055555553</v>
      </c>
      <c r="G200">
        <v>1.0962400000000001</v>
      </c>
      <c r="H200" s="447">
        <v>43317.87777777778</v>
      </c>
      <c r="I200">
        <v>1.09511</v>
      </c>
      <c r="J200" s="447">
        <v>43318.709027777775</v>
      </c>
      <c r="K200">
        <v>1.0976999999999999</v>
      </c>
      <c r="L200">
        <v>11.300000000001091</v>
      </c>
      <c r="M200">
        <v>25.899999999997817</v>
      </c>
      <c r="N200">
        <v>2.6799999999999997</v>
      </c>
      <c r="O200" s="394">
        <v>1.1159722222218988</v>
      </c>
    </row>
    <row r="201" spans="1:15">
      <c r="A201">
        <v>200</v>
      </c>
      <c r="B201" t="s">
        <v>97</v>
      </c>
      <c r="C201">
        <v>1</v>
      </c>
      <c r="D201">
        <v>0.01</v>
      </c>
      <c r="E201">
        <v>0.01</v>
      </c>
      <c r="F201" s="447">
        <v>43319.1875</v>
      </c>
      <c r="G201">
        <v>1.0978600000000001</v>
      </c>
      <c r="H201" s="447">
        <v>43319.1875</v>
      </c>
      <c r="I201">
        <v>1.0978600000000001</v>
      </c>
      <c r="J201" s="447">
        <v>43319.255555555559</v>
      </c>
      <c r="K201">
        <v>1.09985</v>
      </c>
      <c r="L201">
        <v>0</v>
      </c>
      <c r="M201">
        <v>19.899999999999636</v>
      </c>
      <c r="N201">
        <v>1.34</v>
      </c>
      <c r="O201" s="394">
        <v>6.805555555911269E-2</v>
      </c>
    </row>
    <row r="202" spans="1:15">
      <c r="A202">
        <v>201</v>
      </c>
      <c r="B202" t="s">
        <v>97</v>
      </c>
      <c r="C202">
        <v>1</v>
      </c>
      <c r="D202">
        <v>0.01</v>
      </c>
      <c r="E202">
        <v>0.01</v>
      </c>
      <c r="F202" s="447">
        <v>43319.281944444447</v>
      </c>
      <c r="G202">
        <v>1.1006800000000001</v>
      </c>
      <c r="H202" s="447">
        <v>43319.281944444447</v>
      </c>
      <c r="I202">
        <v>1.1006800000000001</v>
      </c>
      <c r="J202" s="447">
        <v>43319.574999999997</v>
      </c>
      <c r="K202">
        <v>1.1026899999999999</v>
      </c>
      <c r="L202">
        <v>0</v>
      </c>
      <c r="M202">
        <v>20.099999999998545</v>
      </c>
      <c r="N202">
        <v>1.35</v>
      </c>
      <c r="O202" s="394">
        <v>0.29305555555038154</v>
      </c>
    </row>
    <row r="203" spans="1:15">
      <c r="A203">
        <v>202</v>
      </c>
      <c r="B203" t="s">
        <v>97</v>
      </c>
      <c r="C203">
        <v>4</v>
      </c>
      <c r="D203">
        <v>0.01</v>
      </c>
      <c r="E203">
        <v>0.04</v>
      </c>
      <c r="F203" s="447">
        <v>43319.624305555553</v>
      </c>
      <c r="G203">
        <v>1.10219</v>
      </c>
      <c r="H203" s="447">
        <v>43320.517361111109</v>
      </c>
      <c r="I203">
        <v>1.0987100000000001</v>
      </c>
      <c r="J203" s="447">
        <v>43320.876388888886</v>
      </c>
      <c r="K203">
        <v>1.1027400000000001</v>
      </c>
      <c r="L203">
        <v>34.799999999999272</v>
      </c>
      <c r="M203">
        <v>40.299999999999272</v>
      </c>
      <c r="N203">
        <v>6.18</v>
      </c>
      <c r="O203" s="394">
        <v>1.2520833333328483</v>
      </c>
    </row>
    <row r="204" spans="1:15">
      <c r="A204">
        <v>203</v>
      </c>
      <c r="B204" t="s">
        <v>97</v>
      </c>
      <c r="C204">
        <v>2</v>
      </c>
      <c r="D204">
        <v>0.01</v>
      </c>
      <c r="E204">
        <v>0.02</v>
      </c>
      <c r="F204" s="447">
        <v>43320.895833333336</v>
      </c>
      <c r="G204">
        <v>1.10805</v>
      </c>
      <c r="H204" s="447">
        <v>43320.954861111109</v>
      </c>
      <c r="I204">
        <v>1.1069500000000001</v>
      </c>
      <c r="J204" s="447">
        <v>43320.990972222222</v>
      </c>
      <c r="K204">
        <v>1.1093999999999999</v>
      </c>
      <c r="L204">
        <v>10.999999999998181</v>
      </c>
      <c r="M204">
        <v>24.499999999998181</v>
      </c>
      <c r="N204">
        <v>2.56</v>
      </c>
      <c r="O204" s="394">
        <v>9.5138888886140194E-2</v>
      </c>
    </row>
    <row r="205" spans="1:15">
      <c r="A205">
        <v>204</v>
      </c>
      <c r="B205" t="s">
        <v>97</v>
      </c>
      <c r="C205">
        <v>1</v>
      </c>
      <c r="D205">
        <v>0.01</v>
      </c>
      <c r="E205">
        <v>0.01</v>
      </c>
      <c r="F205" s="447">
        <v>43321.04791666667</v>
      </c>
      <c r="G205">
        <v>1.11304</v>
      </c>
      <c r="H205" s="447">
        <v>43321.04791666667</v>
      </c>
      <c r="I205">
        <v>1.11304</v>
      </c>
      <c r="J205" s="447">
        <v>43321.270138888889</v>
      </c>
      <c r="K205">
        <v>1.11504</v>
      </c>
      <c r="L205">
        <v>0</v>
      </c>
      <c r="M205">
        <v>20</v>
      </c>
      <c r="N205">
        <v>1.35</v>
      </c>
      <c r="O205" s="394">
        <v>0.22222222221898846</v>
      </c>
    </row>
    <row r="206" spans="1:15">
      <c r="A206">
        <v>205</v>
      </c>
      <c r="B206" t="s">
        <v>97</v>
      </c>
      <c r="C206">
        <v>3</v>
      </c>
      <c r="D206">
        <v>0.01</v>
      </c>
      <c r="E206">
        <v>0.03</v>
      </c>
      <c r="F206" s="447">
        <v>43321.281944444447</v>
      </c>
      <c r="G206">
        <v>1.1164799999999999</v>
      </c>
      <c r="H206" s="447">
        <v>43321.311805555553</v>
      </c>
      <c r="I206">
        <v>1.11426</v>
      </c>
      <c r="J206" s="447">
        <v>43321.625694444447</v>
      </c>
      <c r="K206">
        <v>1.11737</v>
      </c>
      <c r="L206">
        <v>22.199999999998909</v>
      </c>
      <c r="M206">
        <v>31.099999999998545</v>
      </c>
      <c r="N206">
        <v>4.04</v>
      </c>
      <c r="O206" s="394">
        <v>0.34375</v>
      </c>
    </row>
    <row r="207" spans="1:15">
      <c r="A207">
        <v>206</v>
      </c>
      <c r="B207" t="s">
        <v>97</v>
      </c>
      <c r="C207">
        <v>2</v>
      </c>
      <c r="D207">
        <v>0.01</v>
      </c>
      <c r="E207">
        <v>0.02</v>
      </c>
      <c r="F207" s="447">
        <v>43321.824305555558</v>
      </c>
      <c r="G207">
        <v>1.11513</v>
      </c>
      <c r="H207" s="447">
        <v>43321.914583333331</v>
      </c>
      <c r="I207">
        <v>1.1140099999999999</v>
      </c>
      <c r="J207" s="447">
        <v>43322.03125</v>
      </c>
      <c r="K207">
        <v>1.1165700000000001</v>
      </c>
      <c r="L207">
        <v>11.200000000000728</v>
      </c>
      <c r="M207">
        <v>25.600000000002183</v>
      </c>
      <c r="N207">
        <v>2.63</v>
      </c>
      <c r="O207" s="394">
        <v>0.2069444444423425</v>
      </c>
    </row>
    <row r="208" spans="1:15">
      <c r="A208">
        <v>207</v>
      </c>
      <c r="B208" t="s">
        <v>97</v>
      </c>
      <c r="C208">
        <v>12</v>
      </c>
      <c r="D208">
        <v>1.1499999999999999</v>
      </c>
      <c r="E208">
        <v>2.4099999999999997</v>
      </c>
      <c r="F208" s="447">
        <v>43322.065972222219</v>
      </c>
      <c r="G208">
        <v>1.11636</v>
      </c>
      <c r="H208" s="447">
        <v>43343.675694444442</v>
      </c>
      <c r="I208">
        <v>1.0861799999999999</v>
      </c>
      <c r="J208" s="447">
        <v>43347.209027777775</v>
      </c>
      <c r="K208">
        <v>1.0949800000000003</v>
      </c>
      <c r="L208">
        <v>301.80000000000109</v>
      </c>
      <c r="M208">
        <v>88.000000000003638</v>
      </c>
      <c r="N208">
        <v>502.42</v>
      </c>
      <c r="O208" s="394">
        <v>17.143055555556202</v>
      </c>
    </row>
    <row r="209" spans="1:1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43322.537499999999</v>
      </c>
      <c r="G209">
        <v>1.1074999999999999</v>
      </c>
      <c r="H209" s="447">
        <v>43322.537499999999</v>
      </c>
      <c r="I209">
        <v>1.1074999999999999</v>
      </c>
      <c r="J209" s="447">
        <v>43322.5625</v>
      </c>
      <c r="K209">
        <v>1.10551</v>
      </c>
      <c r="L209">
        <v>0</v>
      </c>
      <c r="M209">
        <v>19.899999999999636</v>
      </c>
      <c r="N209">
        <v>1.34</v>
      </c>
      <c r="O209" s="394">
        <v>2.5000000001455192E-2</v>
      </c>
    </row>
    <row r="210" spans="1:15">
      <c r="A210">
        <v>209</v>
      </c>
      <c r="B210" t="s">
        <v>98</v>
      </c>
      <c r="C210">
        <v>4</v>
      </c>
      <c r="D210">
        <v>0.01</v>
      </c>
      <c r="E210">
        <v>0.04</v>
      </c>
      <c r="F210" s="447">
        <v>43322.574999999997</v>
      </c>
      <c r="G210">
        <v>1.10571</v>
      </c>
      <c r="H210" s="447">
        <v>43322.818055555559</v>
      </c>
      <c r="I210">
        <v>1.10907</v>
      </c>
      <c r="J210" s="447">
        <v>43325.040277777778</v>
      </c>
      <c r="K210">
        <v>1.1051</v>
      </c>
      <c r="L210">
        <v>33.600000000000364</v>
      </c>
      <c r="M210">
        <v>39.700000000000728</v>
      </c>
      <c r="N210">
        <v>6.08</v>
      </c>
      <c r="O210" s="394">
        <v>0.46527777778101154</v>
      </c>
    </row>
    <row r="211" spans="1:15">
      <c r="A211">
        <v>210</v>
      </c>
      <c r="B211" t="s">
        <v>98</v>
      </c>
      <c r="C211">
        <v>3</v>
      </c>
      <c r="D211">
        <v>0.01</v>
      </c>
      <c r="E211">
        <v>0.03</v>
      </c>
      <c r="F211" s="447">
        <v>43325.044444444444</v>
      </c>
      <c r="G211">
        <v>1.1049</v>
      </c>
      <c r="H211" s="447">
        <v>43325.252083333333</v>
      </c>
      <c r="I211">
        <v>1.1071200000000001</v>
      </c>
      <c r="J211" s="447">
        <v>43325.665972222225</v>
      </c>
      <c r="K211">
        <v>1.1040099999999999</v>
      </c>
      <c r="L211">
        <v>22.200000000000728</v>
      </c>
      <c r="M211">
        <v>31.100000000002183</v>
      </c>
      <c r="N211">
        <v>4.04</v>
      </c>
      <c r="O211" s="394">
        <v>0.62152777778101154</v>
      </c>
    </row>
    <row r="212" spans="1:15">
      <c r="A212">
        <v>211</v>
      </c>
      <c r="B212" t="s">
        <v>98</v>
      </c>
      <c r="C212">
        <v>2</v>
      </c>
      <c r="D212">
        <v>0.01</v>
      </c>
      <c r="E212">
        <v>0.02</v>
      </c>
      <c r="F212" s="447">
        <v>43325.691666666666</v>
      </c>
      <c r="G212">
        <v>1.1038699999999999</v>
      </c>
      <c r="H212" s="447">
        <v>43325.752083333333</v>
      </c>
      <c r="I212">
        <v>1.10497</v>
      </c>
      <c r="J212" s="447">
        <v>43326.123611111114</v>
      </c>
      <c r="K212">
        <v>1.1023799999999999</v>
      </c>
      <c r="L212">
        <v>11.000000000001819</v>
      </c>
      <c r="M212">
        <v>25.900000000001455</v>
      </c>
      <c r="N212">
        <v>2.69</v>
      </c>
      <c r="O212" s="394">
        <v>0.43194444444816327</v>
      </c>
    </row>
    <row r="213" spans="1:15">
      <c r="A213">
        <v>212</v>
      </c>
      <c r="B213" t="s">
        <v>98</v>
      </c>
      <c r="C213">
        <v>2</v>
      </c>
      <c r="D213">
        <v>0.01</v>
      </c>
      <c r="E213">
        <v>0.02</v>
      </c>
      <c r="F213" s="447">
        <v>43326.227083333331</v>
      </c>
      <c r="G213">
        <v>1.10216</v>
      </c>
      <c r="H213" s="447">
        <v>43326.259722222225</v>
      </c>
      <c r="I213">
        <v>1.10327</v>
      </c>
      <c r="J213" s="447">
        <v>43326.365277777775</v>
      </c>
      <c r="K213">
        <v>1.1007100000000001</v>
      </c>
      <c r="L213">
        <v>11.099999999998545</v>
      </c>
      <c r="M213">
        <v>25.599999999998545</v>
      </c>
      <c r="N213">
        <v>2.69</v>
      </c>
      <c r="O213" s="394">
        <v>0.13819444444379769</v>
      </c>
    </row>
    <row r="214" spans="1:15">
      <c r="A214">
        <v>213</v>
      </c>
      <c r="B214" t="s">
        <v>98</v>
      </c>
      <c r="C214">
        <v>6</v>
      </c>
      <c r="D214">
        <v>0.03</v>
      </c>
      <c r="E214">
        <v>0.09</v>
      </c>
      <c r="F214" s="447">
        <v>43326.560416666667</v>
      </c>
      <c r="G214">
        <v>1.09955</v>
      </c>
      <c r="H214" s="447">
        <v>43333.054861111108</v>
      </c>
      <c r="I214">
        <v>1.10517</v>
      </c>
      <c r="J214" s="447">
        <v>43333.851388888892</v>
      </c>
      <c r="K214">
        <v>1.1001399999999999</v>
      </c>
      <c r="L214">
        <v>56.200000000000728</v>
      </c>
      <c r="M214">
        <v>50.300000000001091</v>
      </c>
      <c r="N214">
        <v>17.600000000000001</v>
      </c>
      <c r="O214" s="394">
        <v>5.2909722222248092</v>
      </c>
    </row>
    <row r="215" spans="1:15">
      <c r="A215">
        <v>214</v>
      </c>
      <c r="B215" t="s">
        <v>98</v>
      </c>
      <c r="C215">
        <v>1</v>
      </c>
      <c r="D215">
        <v>0.01</v>
      </c>
      <c r="E215">
        <v>0.01</v>
      </c>
      <c r="F215" s="447">
        <v>43333.886805555558</v>
      </c>
      <c r="G215">
        <v>1.10005</v>
      </c>
      <c r="H215" s="447">
        <v>43333.886805555558</v>
      </c>
      <c r="I215">
        <v>1.10005</v>
      </c>
      <c r="J215" s="447">
        <v>43333.947916666664</v>
      </c>
      <c r="K215">
        <v>1.09805</v>
      </c>
      <c r="L215">
        <v>0</v>
      </c>
      <c r="M215">
        <v>20</v>
      </c>
      <c r="N215">
        <v>1.35</v>
      </c>
      <c r="O215" s="394">
        <v>6.1111111106583849E-2</v>
      </c>
    </row>
    <row r="216" spans="1:15">
      <c r="A216">
        <v>215</v>
      </c>
      <c r="B216" t="s">
        <v>98</v>
      </c>
      <c r="C216">
        <v>3</v>
      </c>
      <c r="D216">
        <v>0.01</v>
      </c>
      <c r="E216">
        <v>0.03</v>
      </c>
      <c r="F216" s="447">
        <v>43333.954861111109</v>
      </c>
      <c r="G216">
        <v>1.09623</v>
      </c>
      <c r="H216" s="447">
        <v>43334.371527777781</v>
      </c>
      <c r="I216">
        <v>1.0984499999999999</v>
      </c>
      <c r="J216" s="447">
        <v>43334.996527777781</v>
      </c>
      <c r="K216">
        <v>1.09531</v>
      </c>
      <c r="L216">
        <v>22.199999999998909</v>
      </c>
      <c r="M216">
        <v>31.399999999999636</v>
      </c>
      <c r="N216">
        <v>4.0299999999999994</v>
      </c>
      <c r="O216" s="394">
        <v>1.0416666666715173</v>
      </c>
    </row>
    <row r="217" spans="1:1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43335.009722222225</v>
      </c>
      <c r="G217">
        <v>1.0941099999999999</v>
      </c>
      <c r="H217" s="447">
        <v>43335.009722222225</v>
      </c>
      <c r="I217">
        <v>1.0941099999999999</v>
      </c>
      <c r="J217" s="447">
        <v>43335.076388888891</v>
      </c>
      <c r="K217">
        <v>1.0921099999999999</v>
      </c>
      <c r="L217">
        <v>0</v>
      </c>
      <c r="M217">
        <v>20</v>
      </c>
      <c r="N217">
        <v>1.35</v>
      </c>
      <c r="O217" s="394">
        <v>6.6666666665696539E-2</v>
      </c>
    </row>
    <row r="218" spans="1:15">
      <c r="A218">
        <v>217</v>
      </c>
      <c r="B218" t="s">
        <v>98</v>
      </c>
      <c r="C218">
        <v>2</v>
      </c>
      <c r="D218">
        <v>0.01</v>
      </c>
      <c r="E218">
        <v>0.02</v>
      </c>
      <c r="F218" s="447">
        <v>43335.111805555556</v>
      </c>
      <c r="G218">
        <v>1.09249</v>
      </c>
      <c r="H218" s="447">
        <v>43335.17083333333</v>
      </c>
      <c r="I218">
        <v>1.0935999999999999</v>
      </c>
      <c r="J218" s="447">
        <v>43335.550694444442</v>
      </c>
      <c r="K218">
        <v>1.0910599999999999</v>
      </c>
      <c r="L218">
        <v>11.099999999998545</v>
      </c>
      <c r="M218">
        <v>25.399999999999636</v>
      </c>
      <c r="N218">
        <v>2.6799999999999997</v>
      </c>
      <c r="O218" s="394">
        <v>0.43888888888614019</v>
      </c>
    </row>
    <row r="219" spans="1:15">
      <c r="A219">
        <v>218</v>
      </c>
      <c r="B219" t="s">
        <v>98</v>
      </c>
      <c r="C219">
        <v>6</v>
      </c>
      <c r="D219">
        <v>0.03</v>
      </c>
      <c r="E219">
        <v>0.09</v>
      </c>
      <c r="F219" s="447">
        <v>43335.618055555555</v>
      </c>
      <c r="G219">
        <v>1.0922000000000001</v>
      </c>
      <c r="H219" s="447">
        <v>43336.586111111108</v>
      </c>
      <c r="I219">
        <v>1.0982799999999999</v>
      </c>
      <c r="J219" s="447">
        <v>43340.688194444447</v>
      </c>
      <c r="K219">
        <v>1.0931900000000001</v>
      </c>
      <c r="L219">
        <v>60.799999999999272</v>
      </c>
      <c r="M219">
        <v>50.899999999997817</v>
      </c>
      <c r="N219">
        <v>17.57</v>
      </c>
      <c r="O219" s="394">
        <v>3.070138888891961</v>
      </c>
    </row>
    <row r="220" spans="1:15">
      <c r="A220">
        <v>219</v>
      </c>
      <c r="B220" t="s">
        <v>98</v>
      </c>
      <c r="C220">
        <v>1</v>
      </c>
      <c r="D220">
        <v>0.01</v>
      </c>
      <c r="E220">
        <v>0.01</v>
      </c>
      <c r="F220" s="447">
        <v>43340.904166666667</v>
      </c>
      <c r="G220">
        <v>1.0937300000000001</v>
      </c>
      <c r="H220" s="447">
        <v>43340.904166666667</v>
      </c>
      <c r="I220">
        <v>1.0937300000000001</v>
      </c>
      <c r="J220" s="447">
        <v>43341.231249999997</v>
      </c>
      <c r="K220">
        <v>1.09169</v>
      </c>
      <c r="L220">
        <v>0</v>
      </c>
      <c r="M220">
        <v>20.400000000001455</v>
      </c>
      <c r="N220">
        <v>1.35</v>
      </c>
      <c r="O220" s="394">
        <v>0.32708333332993789</v>
      </c>
    </row>
    <row r="221" spans="1:15">
      <c r="A221">
        <v>220</v>
      </c>
      <c r="B221" t="s">
        <v>98</v>
      </c>
      <c r="C221">
        <v>1</v>
      </c>
      <c r="D221">
        <v>0.01</v>
      </c>
      <c r="E221">
        <v>0.01</v>
      </c>
      <c r="F221" s="447">
        <v>43341.285416666666</v>
      </c>
      <c r="G221">
        <v>1.0908500000000001</v>
      </c>
      <c r="H221" s="447">
        <v>43341.285416666666</v>
      </c>
      <c r="I221">
        <v>1.0908500000000001</v>
      </c>
      <c r="J221" s="447">
        <v>43341.381249999999</v>
      </c>
      <c r="K221">
        <v>1.0888100000000001</v>
      </c>
      <c r="L221">
        <v>0</v>
      </c>
      <c r="M221">
        <v>20.400000000001455</v>
      </c>
      <c r="N221">
        <v>1.37</v>
      </c>
      <c r="O221" s="394">
        <v>9.5833333332848269E-2</v>
      </c>
    </row>
    <row r="222" spans="1:15">
      <c r="A222">
        <v>221</v>
      </c>
      <c r="B222" t="s">
        <v>98</v>
      </c>
      <c r="C222">
        <v>1</v>
      </c>
      <c r="D222">
        <v>0.01</v>
      </c>
      <c r="E222">
        <v>0.01</v>
      </c>
      <c r="F222" s="447">
        <v>43341.415277777778</v>
      </c>
      <c r="G222">
        <v>1.08931</v>
      </c>
      <c r="H222" s="447">
        <v>43341.415277777778</v>
      </c>
      <c r="I222">
        <v>1.08931</v>
      </c>
      <c r="J222" s="447">
        <v>43341.620833333334</v>
      </c>
      <c r="K222">
        <v>1.0873299999999999</v>
      </c>
      <c r="L222">
        <v>0</v>
      </c>
      <c r="M222">
        <v>19.800000000001091</v>
      </c>
      <c r="N222">
        <v>1.34</v>
      </c>
      <c r="O222" s="394">
        <v>0.20555555555620231</v>
      </c>
    </row>
    <row r="223" spans="1:15">
      <c r="A223">
        <v>222</v>
      </c>
      <c r="B223" t="s">
        <v>98</v>
      </c>
      <c r="C223">
        <v>7</v>
      </c>
      <c r="D223">
        <v>0.05</v>
      </c>
      <c r="E223">
        <v>0.14000000000000001</v>
      </c>
      <c r="F223" s="447">
        <v>43341.624305555553</v>
      </c>
      <c r="G223">
        <v>1.08799</v>
      </c>
      <c r="H223" s="447">
        <v>43342.26666666667</v>
      </c>
      <c r="I223">
        <v>1.0960700000000001</v>
      </c>
      <c r="J223" s="447">
        <v>43342.874305555553</v>
      </c>
      <c r="K223">
        <v>1.0905599999999998</v>
      </c>
      <c r="L223">
        <v>80.800000000001091</v>
      </c>
      <c r="M223">
        <v>55.100000000004002</v>
      </c>
      <c r="N223">
        <v>30.159999999999997</v>
      </c>
      <c r="O223" s="394">
        <v>1.25</v>
      </c>
    </row>
    <row r="224" spans="1:15">
      <c r="A224">
        <v>223</v>
      </c>
      <c r="B224" t="s">
        <v>98</v>
      </c>
      <c r="C224">
        <v>2</v>
      </c>
      <c r="D224">
        <v>0.01</v>
      </c>
      <c r="E224">
        <v>0.02</v>
      </c>
      <c r="F224" s="447">
        <v>43342.884722222225</v>
      </c>
      <c r="G224">
        <v>1.09138</v>
      </c>
      <c r="H224" s="447">
        <v>43343.001388888886</v>
      </c>
      <c r="I224">
        <v>1.0925100000000001</v>
      </c>
      <c r="J224" s="447">
        <v>43343.303472222222</v>
      </c>
      <c r="K224">
        <v>1.0899300000000001</v>
      </c>
      <c r="L224">
        <v>11.300000000001091</v>
      </c>
      <c r="M224">
        <v>25.799999999999272</v>
      </c>
      <c r="N224">
        <v>2.69</v>
      </c>
      <c r="O224" s="394">
        <v>0.41874999999708962</v>
      </c>
    </row>
    <row r="225" spans="1:15">
      <c r="A225">
        <v>224</v>
      </c>
      <c r="B225" t="s">
        <v>98</v>
      </c>
      <c r="C225">
        <v>2</v>
      </c>
      <c r="D225">
        <v>0.01</v>
      </c>
      <c r="E225">
        <v>0.02</v>
      </c>
      <c r="F225" s="447">
        <v>43343.370138888888</v>
      </c>
      <c r="G225">
        <v>1.0890500000000001</v>
      </c>
      <c r="H225" s="447">
        <v>43343.623611111114</v>
      </c>
      <c r="I225">
        <v>1.0901700000000001</v>
      </c>
      <c r="J225" s="447">
        <v>43343.65347222222</v>
      </c>
      <c r="K225">
        <v>1.0875699999999999</v>
      </c>
      <c r="L225">
        <v>11.200000000000728</v>
      </c>
      <c r="M225">
        <v>26.000000000001819</v>
      </c>
      <c r="N225">
        <v>2.76</v>
      </c>
      <c r="O225" s="394">
        <v>0.28333333333284827</v>
      </c>
    </row>
    <row r="226" spans="1:15">
      <c r="A226">
        <v>225</v>
      </c>
      <c r="B226" t="s">
        <v>98</v>
      </c>
      <c r="C226">
        <v>8</v>
      </c>
      <c r="D226">
        <v>0.09</v>
      </c>
      <c r="E226">
        <v>0.23</v>
      </c>
      <c r="F226" s="447">
        <v>43343.678472222222</v>
      </c>
      <c r="G226">
        <v>1.0866</v>
      </c>
      <c r="H226" s="447">
        <v>43348.041666666664</v>
      </c>
      <c r="I226">
        <v>1.0979699999999999</v>
      </c>
      <c r="J226" s="447">
        <v>43348.819444444445</v>
      </c>
      <c r="K226">
        <v>1.0904</v>
      </c>
      <c r="L226">
        <v>113.69999999999891</v>
      </c>
      <c r="M226">
        <v>75.699999999998909</v>
      </c>
      <c r="N226">
        <v>54.239999999999995</v>
      </c>
      <c r="O226" s="394">
        <v>3.140972222223354</v>
      </c>
    </row>
    <row r="227" spans="1:15">
      <c r="A227">
        <v>226</v>
      </c>
      <c r="B227" t="s">
        <v>97</v>
      </c>
      <c r="C227">
        <v>2</v>
      </c>
      <c r="D227">
        <v>0.01</v>
      </c>
      <c r="E227">
        <v>0.02</v>
      </c>
      <c r="F227" s="447">
        <v>43347.213888888888</v>
      </c>
      <c r="G227">
        <v>1.0947</v>
      </c>
      <c r="H227" s="447">
        <v>43347.322222222225</v>
      </c>
      <c r="I227">
        <v>1.0935999999999999</v>
      </c>
      <c r="J227" s="447">
        <v>43347.425000000003</v>
      </c>
      <c r="K227">
        <v>1.09619</v>
      </c>
      <c r="L227">
        <v>11.000000000001819</v>
      </c>
      <c r="M227">
        <v>25.900000000001455</v>
      </c>
      <c r="N227">
        <v>2.74</v>
      </c>
      <c r="O227" s="394">
        <v>0.211111111115315</v>
      </c>
    </row>
    <row r="228" spans="1:15">
      <c r="A228">
        <v>227</v>
      </c>
      <c r="B228" t="s">
        <v>97</v>
      </c>
      <c r="C228">
        <v>3</v>
      </c>
      <c r="D228">
        <v>0.01</v>
      </c>
      <c r="E228">
        <v>0.03</v>
      </c>
      <c r="F228" s="447">
        <v>43347.532638888886</v>
      </c>
      <c r="G228">
        <v>1.0966100000000001</v>
      </c>
      <c r="H228" s="447">
        <v>43347.879166666666</v>
      </c>
      <c r="I228">
        <v>1.0943000000000001</v>
      </c>
      <c r="J228" s="447">
        <v>43348.036805555559</v>
      </c>
      <c r="K228">
        <v>1.0974699999999999</v>
      </c>
      <c r="L228">
        <v>23.100000000000364</v>
      </c>
      <c r="M228">
        <v>31.699999999998909</v>
      </c>
      <c r="N228">
        <v>3.96</v>
      </c>
      <c r="O228" s="394">
        <v>0.5041666666729725</v>
      </c>
    </row>
    <row r="229" spans="1:15">
      <c r="A229">
        <v>228</v>
      </c>
      <c r="B229" t="s">
        <v>97</v>
      </c>
      <c r="C229">
        <v>1</v>
      </c>
      <c r="D229">
        <v>0.01</v>
      </c>
      <c r="E229">
        <v>0.01</v>
      </c>
      <c r="F229" s="447">
        <v>43348.0625</v>
      </c>
      <c r="G229">
        <v>1.0974699999999999</v>
      </c>
      <c r="H229" s="447">
        <v>43348.0625</v>
      </c>
      <c r="I229">
        <v>1.0974699999999999</v>
      </c>
      <c r="J229" s="447">
        <v>43348.0625</v>
      </c>
      <c r="K229">
        <v>1.0996300000000001</v>
      </c>
      <c r="L229">
        <v>0</v>
      </c>
      <c r="M229">
        <v>21.600000000002183</v>
      </c>
      <c r="N229">
        <v>1.45</v>
      </c>
      <c r="O229" s="394">
        <v>0</v>
      </c>
    </row>
    <row r="230" spans="1:15">
      <c r="A230">
        <v>229</v>
      </c>
      <c r="B230" t="s">
        <v>97</v>
      </c>
      <c r="C230">
        <v>8</v>
      </c>
      <c r="D230">
        <v>0.09</v>
      </c>
      <c r="E230">
        <v>0.23</v>
      </c>
      <c r="F230" s="447">
        <v>43348.066666666666</v>
      </c>
      <c r="G230">
        <v>1.1012599999999999</v>
      </c>
      <c r="H230" s="447">
        <v>43349.000694444447</v>
      </c>
      <c r="I230">
        <v>1.08995</v>
      </c>
      <c r="J230" s="447">
        <v>43356.458333333336</v>
      </c>
      <c r="K230">
        <v>1.0978600000000001</v>
      </c>
      <c r="L230">
        <v>113.09999999999854</v>
      </c>
      <c r="M230">
        <v>79.100000000000364</v>
      </c>
      <c r="N230">
        <v>54.17</v>
      </c>
      <c r="O230" s="394">
        <v>6.3916666666700621</v>
      </c>
    </row>
    <row r="231" spans="1:15">
      <c r="A231">
        <v>230</v>
      </c>
      <c r="B231" t="s">
        <v>98</v>
      </c>
      <c r="C231">
        <v>1</v>
      </c>
      <c r="D231">
        <v>0.01</v>
      </c>
      <c r="E231">
        <v>0.01</v>
      </c>
      <c r="F231" s="447">
        <v>43348.84097222222</v>
      </c>
      <c r="G231">
        <v>1.0908599999999999</v>
      </c>
      <c r="H231" s="447">
        <v>43348.84097222222</v>
      </c>
      <c r="I231">
        <v>1.0908599999999999</v>
      </c>
      <c r="J231" s="447">
        <v>43349.135416666664</v>
      </c>
      <c r="K231">
        <v>1.0888</v>
      </c>
      <c r="L231">
        <v>0</v>
      </c>
      <c r="M231">
        <v>20.599999999998545</v>
      </c>
      <c r="N231">
        <v>1.31</v>
      </c>
      <c r="O231" s="394">
        <v>0.29444444444379769</v>
      </c>
    </row>
    <row r="232" spans="1:15">
      <c r="A232">
        <v>231</v>
      </c>
      <c r="B232" t="s">
        <v>98</v>
      </c>
      <c r="C232">
        <v>4</v>
      </c>
      <c r="D232">
        <v>0.01</v>
      </c>
      <c r="E232">
        <v>0.04</v>
      </c>
      <c r="F232" s="447">
        <v>43349.143750000003</v>
      </c>
      <c r="G232">
        <v>1.0888500000000001</v>
      </c>
      <c r="H232" s="447">
        <v>43349.589583333334</v>
      </c>
      <c r="I232">
        <v>1.09219</v>
      </c>
      <c r="J232" s="447">
        <v>43350.250694444447</v>
      </c>
      <c r="K232">
        <v>1.08819</v>
      </c>
      <c r="L232">
        <v>33.399999999997817</v>
      </c>
      <c r="M232">
        <v>40</v>
      </c>
      <c r="N232">
        <v>6.18</v>
      </c>
      <c r="O232" s="394">
        <v>1.1069444444437977</v>
      </c>
    </row>
    <row r="233" spans="1:15">
      <c r="A233">
        <v>232</v>
      </c>
      <c r="B233" t="s">
        <v>98</v>
      </c>
      <c r="C233">
        <v>1</v>
      </c>
      <c r="D233">
        <v>0.01</v>
      </c>
      <c r="E233">
        <v>0.01</v>
      </c>
      <c r="F233" s="447">
        <v>43350.255555555559</v>
      </c>
      <c r="G233">
        <v>1.0891</v>
      </c>
      <c r="H233" s="447">
        <v>43350.255555555559</v>
      </c>
      <c r="I233">
        <v>1.0891</v>
      </c>
      <c r="J233" s="447">
        <v>43350.520833333336</v>
      </c>
      <c r="K233">
        <v>1.0872599999999999</v>
      </c>
      <c r="L233">
        <v>0</v>
      </c>
      <c r="M233">
        <v>18.400000000001455</v>
      </c>
      <c r="N233">
        <v>1.24</v>
      </c>
      <c r="O233" s="394">
        <v>0.26527777777664596</v>
      </c>
    </row>
    <row r="234" spans="1:15">
      <c r="A234">
        <v>233</v>
      </c>
      <c r="B234" t="s">
        <v>98</v>
      </c>
      <c r="C234">
        <v>2</v>
      </c>
      <c r="D234">
        <v>0.01</v>
      </c>
      <c r="E234">
        <v>0.02</v>
      </c>
      <c r="F234" s="447">
        <v>43350.529166666667</v>
      </c>
      <c r="G234">
        <v>1.0888899999999999</v>
      </c>
      <c r="H234" s="447">
        <v>43350.579861111109</v>
      </c>
      <c r="I234">
        <v>1.0900099999999999</v>
      </c>
      <c r="J234" s="447">
        <v>43350.67291666667</v>
      </c>
      <c r="K234">
        <v>1.0874999999999999</v>
      </c>
      <c r="L234">
        <v>11.199999999998909</v>
      </c>
      <c r="M234">
        <v>25.099999999998545</v>
      </c>
      <c r="N234">
        <v>2.62</v>
      </c>
      <c r="O234" s="394">
        <v>0.14375000000291038</v>
      </c>
    </row>
    <row r="235" spans="1:15">
      <c r="A235">
        <v>234</v>
      </c>
      <c r="B235" t="s">
        <v>98</v>
      </c>
      <c r="C235">
        <v>7</v>
      </c>
      <c r="D235">
        <v>0.05</v>
      </c>
      <c r="E235">
        <v>0.14000000000000001</v>
      </c>
      <c r="F235" s="447">
        <v>43350.676388888889</v>
      </c>
      <c r="G235">
        <v>1.08769</v>
      </c>
      <c r="H235" s="447">
        <v>43356.061111111114</v>
      </c>
      <c r="I235">
        <v>1.0944</v>
      </c>
      <c r="J235" s="447">
        <v>43360.940972222219</v>
      </c>
      <c r="K235">
        <v>1.0890299999999999</v>
      </c>
      <c r="L235">
        <v>67.100000000000364</v>
      </c>
      <c r="M235">
        <v>53.700000000000728</v>
      </c>
      <c r="N235">
        <v>30.15</v>
      </c>
      <c r="O235" s="394">
        <v>6.2645833333299379</v>
      </c>
    </row>
    <row r="236" spans="1:15">
      <c r="A236">
        <v>235</v>
      </c>
      <c r="B236" t="s">
        <v>97</v>
      </c>
      <c r="C236">
        <v>7</v>
      </c>
      <c r="D236">
        <v>0.05</v>
      </c>
      <c r="E236">
        <v>0.14000000000000001</v>
      </c>
      <c r="F236" s="447">
        <v>43356.479861111111</v>
      </c>
      <c r="G236">
        <v>1.09745</v>
      </c>
      <c r="H236" s="447">
        <v>43360.622916666667</v>
      </c>
      <c r="I236">
        <v>1.0907899999999999</v>
      </c>
      <c r="J236" s="447">
        <v>43361.798611111109</v>
      </c>
      <c r="K236">
        <v>1.09606</v>
      </c>
      <c r="L236">
        <v>66.600000000000364</v>
      </c>
      <c r="M236">
        <v>52.700000000000728</v>
      </c>
      <c r="N236">
        <v>30.150000000000002</v>
      </c>
      <c r="O236" s="394">
        <v>3.3187499999985448</v>
      </c>
    </row>
    <row r="237" spans="1:15">
      <c r="A237">
        <v>236</v>
      </c>
      <c r="B237" t="s">
        <v>98</v>
      </c>
      <c r="C237">
        <v>8</v>
      </c>
      <c r="D237">
        <v>0.09</v>
      </c>
      <c r="E237">
        <v>0.23</v>
      </c>
      <c r="F237" s="447">
        <v>43360.960416666669</v>
      </c>
      <c r="G237">
        <v>1.0884100000000001</v>
      </c>
      <c r="H237" s="447">
        <v>43362.138194444444</v>
      </c>
      <c r="I237">
        <v>1.09988</v>
      </c>
      <c r="J237" s="447">
        <v>43362.979166666664</v>
      </c>
      <c r="K237">
        <v>1.0923</v>
      </c>
      <c r="L237">
        <v>114.69999999999891</v>
      </c>
      <c r="M237">
        <v>75.799999999999272</v>
      </c>
      <c r="N237">
        <v>54.230000000000004</v>
      </c>
      <c r="O237" s="394">
        <v>2.0187499999956344</v>
      </c>
    </row>
    <row r="238" spans="1:15">
      <c r="A238">
        <v>237</v>
      </c>
      <c r="B238" t="s">
        <v>97</v>
      </c>
      <c r="C238">
        <v>1</v>
      </c>
      <c r="D238">
        <v>0.01</v>
      </c>
      <c r="E238">
        <v>0.01</v>
      </c>
      <c r="F238" s="447">
        <v>43362.040972222225</v>
      </c>
      <c r="G238">
        <v>1.09666</v>
      </c>
      <c r="H238" s="447">
        <v>43362.040972222225</v>
      </c>
      <c r="I238">
        <v>1.09666</v>
      </c>
      <c r="J238" s="447">
        <v>43362.12777777778</v>
      </c>
      <c r="K238">
        <v>1.0986499999999999</v>
      </c>
      <c r="L238">
        <v>0</v>
      </c>
      <c r="M238">
        <v>19.899999999997817</v>
      </c>
      <c r="N238">
        <v>1.34</v>
      </c>
      <c r="O238" s="394">
        <v>8.6805555554747116E-2</v>
      </c>
    </row>
    <row r="239" spans="1:15">
      <c r="A239">
        <v>238</v>
      </c>
      <c r="B239" t="s">
        <v>97</v>
      </c>
      <c r="C239">
        <v>3</v>
      </c>
      <c r="D239">
        <v>0.01</v>
      </c>
      <c r="E239">
        <v>0.03</v>
      </c>
      <c r="F239" s="447">
        <v>43362.144444444442</v>
      </c>
      <c r="G239">
        <v>1.0986400000000001</v>
      </c>
      <c r="H239" s="447">
        <v>43362.366666666669</v>
      </c>
      <c r="I239">
        <v>1.0964100000000001</v>
      </c>
      <c r="J239" s="447">
        <v>43362.912499999999</v>
      </c>
      <c r="K239">
        <v>1.0995299999999999</v>
      </c>
      <c r="L239">
        <v>22.300000000001091</v>
      </c>
      <c r="M239">
        <v>31.199999999998909</v>
      </c>
      <c r="N239">
        <v>4.0500000000000007</v>
      </c>
      <c r="O239" s="394">
        <v>0.76805555555620231</v>
      </c>
    </row>
    <row r="240" spans="1:15">
      <c r="A240">
        <v>239</v>
      </c>
      <c r="B240" t="s">
        <v>97</v>
      </c>
      <c r="C240">
        <v>6</v>
      </c>
      <c r="D240">
        <v>0.03</v>
      </c>
      <c r="E240">
        <v>0.09</v>
      </c>
      <c r="F240" s="447">
        <v>43362.968055555553</v>
      </c>
      <c r="G240">
        <v>1.09351</v>
      </c>
      <c r="H240" s="447">
        <v>43366.880555555559</v>
      </c>
      <c r="I240">
        <v>1.0879399999999999</v>
      </c>
      <c r="J240" s="447">
        <v>43367.944444444445</v>
      </c>
      <c r="K240">
        <v>1.09291</v>
      </c>
      <c r="L240">
        <v>55.700000000000728</v>
      </c>
      <c r="M240">
        <v>49.700000000000728</v>
      </c>
      <c r="N240">
        <v>17.560000000000002</v>
      </c>
      <c r="O240" s="394">
        <v>2.976388888891961</v>
      </c>
    </row>
    <row r="241" spans="1:15">
      <c r="A241">
        <v>240</v>
      </c>
      <c r="B241" t="s">
        <v>98</v>
      </c>
      <c r="C241">
        <v>1</v>
      </c>
      <c r="D241">
        <v>0.01</v>
      </c>
      <c r="E241">
        <v>0.01</v>
      </c>
      <c r="F241" s="447">
        <v>43362.986111111109</v>
      </c>
      <c r="G241">
        <v>1.09314</v>
      </c>
      <c r="H241" s="447">
        <v>43362.986111111109</v>
      </c>
      <c r="I241">
        <v>1.09314</v>
      </c>
      <c r="J241" s="447">
        <v>43363.25277777778</v>
      </c>
      <c r="K241">
        <v>1.0910200000000001</v>
      </c>
      <c r="L241">
        <v>0</v>
      </c>
      <c r="M241">
        <v>21.199999999998909</v>
      </c>
      <c r="N241">
        <v>1.35</v>
      </c>
      <c r="O241" s="394">
        <v>0.26666666667006211</v>
      </c>
    </row>
    <row r="242" spans="1:15">
      <c r="A242">
        <v>241</v>
      </c>
      <c r="B242" t="s">
        <v>98</v>
      </c>
      <c r="C242">
        <v>1</v>
      </c>
      <c r="D242">
        <v>0.01</v>
      </c>
      <c r="E242">
        <v>0.01</v>
      </c>
      <c r="F242" s="447">
        <v>43363.318055555559</v>
      </c>
      <c r="G242">
        <v>1.0923499999999999</v>
      </c>
      <c r="H242" s="447">
        <v>43363.318055555559</v>
      </c>
      <c r="I242">
        <v>1.0923499999999999</v>
      </c>
      <c r="J242" s="447">
        <v>43363.638194444444</v>
      </c>
      <c r="K242">
        <v>1.09029</v>
      </c>
      <c r="L242">
        <v>0</v>
      </c>
      <c r="M242">
        <v>20.600000000000364</v>
      </c>
      <c r="N242">
        <v>1.38</v>
      </c>
      <c r="O242" s="394">
        <v>0.320138888884685</v>
      </c>
    </row>
    <row r="243" spans="1:15">
      <c r="A243">
        <v>242</v>
      </c>
      <c r="B243" t="s">
        <v>98</v>
      </c>
      <c r="C243">
        <v>1</v>
      </c>
      <c r="D243">
        <v>0.01</v>
      </c>
      <c r="E243">
        <v>0.01</v>
      </c>
      <c r="F243" s="447">
        <v>43363.64166666667</v>
      </c>
      <c r="G243">
        <v>1.0904400000000001</v>
      </c>
      <c r="H243" s="447">
        <v>43363.64166666667</v>
      </c>
      <c r="I243">
        <v>1.0904400000000001</v>
      </c>
      <c r="J243" s="447">
        <v>43364.413888888892</v>
      </c>
      <c r="K243">
        <v>1.0884100000000001</v>
      </c>
      <c r="L243">
        <v>0</v>
      </c>
      <c r="M243">
        <v>20.300000000001091</v>
      </c>
      <c r="N243">
        <v>1.34</v>
      </c>
      <c r="O243" s="394">
        <v>0.77222222222189885</v>
      </c>
    </row>
    <row r="244" spans="1:15">
      <c r="A244">
        <v>243</v>
      </c>
      <c r="B244" t="s">
        <v>98</v>
      </c>
      <c r="C244">
        <v>1</v>
      </c>
      <c r="D244">
        <v>0.01</v>
      </c>
      <c r="E244">
        <v>0.01</v>
      </c>
      <c r="F244" s="447">
        <v>43364.536111111112</v>
      </c>
      <c r="G244">
        <v>1.0898699999999999</v>
      </c>
      <c r="H244" s="447">
        <v>43364.536111111112</v>
      </c>
      <c r="I244">
        <v>1.0898699999999999</v>
      </c>
      <c r="J244" s="447">
        <v>43366.879861111112</v>
      </c>
      <c r="K244">
        <v>1.0877300000000001</v>
      </c>
      <c r="L244">
        <v>0</v>
      </c>
      <c r="M244">
        <v>21.399999999997817</v>
      </c>
      <c r="N244">
        <v>1.44</v>
      </c>
      <c r="O244" s="394">
        <v>0.34375</v>
      </c>
    </row>
    <row r="245" spans="1:15">
      <c r="A245">
        <v>244</v>
      </c>
      <c r="B245" t="s">
        <v>98</v>
      </c>
      <c r="C245">
        <v>4</v>
      </c>
      <c r="D245">
        <v>0.01</v>
      </c>
      <c r="E245">
        <v>0.04</v>
      </c>
      <c r="F245" s="447">
        <v>43367.034722222219</v>
      </c>
      <c r="G245">
        <v>1.0889500000000001</v>
      </c>
      <c r="H245" s="447">
        <v>43367.65</v>
      </c>
      <c r="I245">
        <v>1.0924100000000001</v>
      </c>
      <c r="J245" s="447">
        <v>43369.041666666664</v>
      </c>
      <c r="K245">
        <v>1.0883400000000001</v>
      </c>
      <c r="L245">
        <v>34.600000000000364</v>
      </c>
      <c r="M245">
        <v>40.699999999998909</v>
      </c>
      <c r="N245">
        <v>6.1099999999999994</v>
      </c>
      <c r="O245" s="394">
        <v>2.0069444444452529</v>
      </c>
    </row>
    <row r="246" spans="1:15">
      <c r="A246">
        <v>245</v>
      </c>
      <c r="B246" t="s">
        <v>97</v>
      </c>
      <c r="C246">
        <v>2</v>
      </c>
      <c r="D246">
        <v>0.01</v>
      </c>
      <c r="E246">
        <v>0.02</v>
      </c>
      <c r="F246" s="447">
        <v>43368.275000000001</v>
      </c>
      <c r="G246">
        <v>1.0902000000000001</v>
      </c>
      <c r="H246" s="447">
        <v>43368.879166666666</v>
      </c>
      <c r="I246">
        <v>1.0889599999999999</v>
      </c>
      <c r="J246" s="447">
        <v>43368.947916666664</v>
      </c>
      <c r="K246">
        <v>1.0918099999999999</v>
      </c>
      <c r="L246">
        <v>12.400000000001455</v>
      </c>
      <c r="M246">
        <v>28.500000000001819</v>
      </c>
      <c r="N246">
        <v>3</v>
      </c>
      <c r="O246" s="394">
        <v>0.67291666666278616</v>
      </c>
    </row>
    <row r="247" spans="1:15">
      <c r="A247">
        <v>246</v>
      </c>
      <c r="B247" t="s">
        <v>97</v>
      </c>
      <c r="C247">
        <v>2</v>
      </c>
      <c r="D247">
        <v>0.01</v>
      </c>
      <c r="E247">
        <v>0.02</v>
      </c>
      <c r="F247" s="447">
        <v>43368.968055555553</v>
      </c>
      <c r="G247">
        <v>1.09137</v>
      </c>
      <c r="H247" s="447">
        <v>43369.042361111111</v>
      </c>
      <c r="I247">
        <v>1.0881000000000001</v>
      </c>
      <c r="J247" s="447">
        <v>43369.753472222219</v>
      </c>
      <c r="K247">
        <v>1.0917600000000001</v>
      </c>
      <c r="L247">
        <v>32.699999999998909</v>
      </c>
      <c r="M247">
        <v>36.600000000000364</v>
      </c>
      <c r="N247">
        <v>2.71</v>
      </c>
      <c r="O247" s="394">
        <v>0.78541666666569654</v>
      </c>
    </row>
    <row r="248" spans="1:15">
      <c r="A248">
        <v>247</v>
      </c>
      <c r="B248" t="s">
        <v>98</v>
      </c>
      <c r="C248">
        <v>3</v>
      </c>
      <c r="D248">
        <v>0.01</v>
      </c>
      <c r="E248">
        <v>0.03</v>
      </c>
      <c r="F248" s="447">
        <v>43369.044444444444</v>
      </c>
      <c r="G248">
        <v>1.0893200000000001</v>
      </c>
      <c r="H248" s="447">
        <v>43369.751388888886</v>
      </c>
      <c r="I248">
        <v>1.09154</v>
      </c>
      <c r="J248" s="447">
        <v>43369.878472222219</v>
      </c>
      <c r="K248">
        <v>1.08843</v>
      </c>
      <c r="L248">
        <v>22.199999999998909</v>
      </c>
      <c r="M248">
        <v>31.100000000000364</v>
      </c>
      <c r="N248">
        <v>4.0500000000000007</v>
      </c>
      <c r="O248" s="394">
        <v>0.83402777777519077</v>
      </c>
    </row>
    <row r="249" spans="1:15">
      <c r="A249">
        <v>248</v>
      </c>
      <c r="B249" t="s">
        <v>97</v>
      </c>
      <c r="C249">
        <v>4</v>
      </c>
      <c r="D249">
        <v>0.01</v>
      </c>
      <c r="E249">
        <v>0.04</v>
      </c>
      <c r="F249" s="447">
        <v>43369.756944444445</v>
      </c>
      <c r="G249">
        <v>1.0916699999999999</v>
      </c>
      <c r="H249" s="447">
        <v>43369.881944444445</v>
      </c>
      <c r="I249">
        <v>1.0873699999999999</v>
      </c>
      <c r="J249" s="447">
        <v>43370.134722222225</v>
      </c>
      <c r="K249">
        <v>1.09179</v>
      </c>
      <c r="L249">
        <v>43</v>
      </c>
      <c r="M249">
        <v>44.200000000000728</v>
      </c>
      <c r="N249">
        <v>5.85</v>
      </c>
      <c r="O249" s="394">
        <v>0.37777777777955635</v>
      </c>
    </row>
    <row r="250" spans="1:15">
      <c r="A250">
        <v>249</v>
      </c>
      <c r="B250" t="s">
        <v>98</v>
      </c>
      <c r="C250">
        <v>3</v>
      </c>
      <c r="D250">
        <v>0.01</v>
      </c>
      <c r="E250">
        <v>0.03</v>
      </c>
      <c r="F250" s="447">
        <v>43369.901388888888</v>
      </c>
      <c r="G250">
        <v>1.0891</v>
      </c>
      <c r="H250" s="447">
        <v>43370.102083333331</v>
      </c>
      <c r="I250">
        <v>1.0913200000000001</v>
      </c>
      <c r="J250" s="447">
        <v>43370.290277777778</v>
      </c>
      <c r="K250">
        <v>1.0881400000000001</v>
      </c>
      <c r="L250">
        <v>22.200000000000728</v>
      </c>
      <c r="M250">
        <v>31.799999999999272</v>
      </c>
      <c r="N250">
        <v>4.0200000000000005</v>
      </c>
      <c r="O250" s="394">
        <v>0.38888888889050577</v>
      </c>
    </row>
    <row r="251" spans="1:15">
      <c r="A251">
        <v>250</v>
      </c>
      <c r="B251" t="s">
        <v>97</v>
      </c>
      <c r="C251">
        <v>1</v>
      </c>
      <c r="D251">
        <v>0.01</v>
      </c>
      <c r="E251">
        <v>0.01</v>
      </c>
      <c r="F251" s="447">
        <v>43370.35</v>
      </c>
      <c r="G251">
        <v>1.08826</v>
      </c>
      <c r="H251" s="447">
        <v>43370.35</v>
      </c>
      <c r="I251">
        <v>1.08826</v>
      </c>
      <c r="J251" s="447">
        <v>43370.79791666667</v>
      </c>
      <c r="K251">
        <v>1.0902499999999999</v>
      </c>
      <c r="L251">
        <v>0</v>
      </c>
      <c r="M251">
        <v>19.899999999999636</v>
      </c>
      <c r="N251">
        <v>1.34</v>
      </c>
      <c r="O251" s="394">
        <v>0.44791666667151731</v>
      </c>
    </row>
    <row r="252" spans="1:15">
      <c r="A252">
        <v>251</v>
      </c>
      <c r="B252" t="s">
        <v>98</v>
      </c>
      <c r="C252">
        <v>6</v>
      </c>
      <c r="D252">
        <v>0.03</v>
      </c>
      <c r="E252">
        <v>0.09</v>
      </c>
      <c r="F252" s="447">
        <v>43370.361111111109</v>
      </c>
      <c r="G252">
        <v>1.0887800000000001</v>
      </c>
      <c r="H252" s="447">
        <v>43374.911111111112</v>
      </c>
      <c r="I252">
        <v>1.09433</v>
      </c>
      <c r="J252" s="447">
        <v>43375.367361111108</v>
      </c>
      <c r="K252">
        <v>1.0893999999999999</v>
      </c>
      <c r="L252">
        <v>55.5</v>
      </c>
      <c r="M252">
        <v>49.300000000001091</v>
      </c>
      <c r="N252">
        <v>17.53</v>
      </c>
      <c r="O252" s="394">
        <v>3.0062499999985448</v>
      </c>
    </row>
    <row r="253" spans="1:15">
      <c r="A253">
        <v>252</v>
      </c>
      <c r="B253" t="s">
        <v>97</v>
      </c>
      <c r="C253">
        <v>1</v>
      </c>
      <c r="D253">
        <v>0.01</v>
      </c>
      <c r="E253">
        <v>0.01</v>
      </c>
      <c r="F253" s="447">
        <v>43370.955555555556</v>
      </c>
      <c r="G253">
        <v>1.08971</v>
      </c>
      <c r="H253" s="447">
        <v>43370.955555555556</v>
      </c>
      <c r="I253">
        <v>1.08971</v>
      </c>
      <c r="J253" s="447">
        <v>43371.195833333331</v>
      </c>
      <c r="K253">
        <v>1.09175</v>
      </c>
      <c r="L253">
        <v>0</v>
      </c>
      <c r="M253">
        <v>20.399999999999636</v>
      </c>
      <c r="N253">
        <v>1.34</v>
      </c>
      <c r="O253" s="394">
        <v>0.24027777777519077</v>
      </c>
    </row>
    <row r="254" spans="1:15">
      <c r="A254">
        <v>253</v>
      </c>
      <c r="B254" t="s">
        <v>97</v>
      </c>
      <c r="C254">
        <v>2</v>
      </c>
      <c r="D254">
        <v>0.01</v>
      </c>
      <c r="E254">
        <v>0.02</v>
      </c>
      <c r="F254" s="447">
        <v>43371.219444444447</v>
      </c>
      <c r="G254">
        <v>1.0914299999999999</v>
      </c>
      <c r="H254" s="447">
        <v>43371.490277777775</v>
      </c>
      <c r="I254">
        <v>1.09033</v>
      </c>
      <c r="J254" s="447">
        <v>43374.463194444441</v>
      </c>
      <c r="K254">
        <v>1.0928800000000001</v>
      </c>
      <c r="L254">
        <v>10.999999999998181</v>
      </c>
      <c r="M254">
        <v>25.5</v>
      </c>
      <c r="N254">
        <v>2.6399999999999997</v>
      </c>
      <c r="O254" s="394">
        <v>1.2437499999941792</v>
      </c>
    </row>
    <row r="255" spans="1:15">
      <c r="A255">
        <v>254</v>
      </c>
      <c r="B255" t="s">
        <v>97</v>
      </c>
      <c r="C255">
        <v>1</v>
      </c>
      <c r="D255">
        <v>0.01</v>
      </c>
      <c r="E255">
        <v>0.01</v>
      </c>
      <c r="F255" s="447">
        <v>43374.595833333333</v>
      </c>
      <c r="G255">
        <v>1.09199</v>
      </c>
      <c r="H255" s="447">
        <v>43374.595833333333</v>
      </c>
      <c r="I255">
        <v>1.09199</v>
      </c>
      <c r="J255" s="447">
        <v>43374.910416666666</v>
      </c>
      <c r="K255">
        <v>1.09399</v>
      </c>
      <c r="L255">
        <v>0</v>
      </c>
      <c r="M255">
        <v>20</v>
      </c>
      <c r="N255">
        <v>1.35</v>
      </c>
      <c r="O255" s="394">
        <v>0.31458333333284827</v>
      </c>
    </row>
    <row r="256" spans="1:15">
      <c r="A256">
        <v>255</v>
      </c>
      <c r="B256" t="s">
        <v>97</v>
      </c>
      <c r="C256">
        <v>5</v>
      </c>
      <c r="D256">
        <v>0.02</v>
      </c>
      <c r="E256">
        <v>0.06</v>
      </c>
      <c r="F256" s="447">
        <v>43374.920138888891</v>
      </c>
      <c r="G256">
        <v>1.0942799999999999</v>
      </c>
      <c r="H256" s="447">
        <v>43375.355555555558</v>
      </c>
      <c r="I256">
        <v>1.0898000000000001</v>
      </c>
      <c r="J256" s="447">
        <v>43378.624305555553</v>
      </c>
      <c r="K256">
        <v>1.0944900000000002</v>
      </c>
      <c r="L256">
        <v>44.799999999997453</v>
      </c>
      <c r="M256">
        <v>46.899999999999636</v>
      </c>
      <c r="N256">
        <v>10.5</v>
      </c>
      <c r="O256" s="394">
        <v>3.7041666666627862</v>
      </c>
    </row>
    <row r="257" spans="1:15">
      <c r="A257">
        <v>256</v>
      </c>
      <c r="B257" t="s">
        <v>98</v>
      </c>
      <c r="C257">
        <v>7</v>
      </c>
      <c r="D257">
        <v>0.05</v>
      </c>
      <c r="E257">
        <v>0.14000000000000001</v>
      </c>
      <c r="F257" s="447">
        <v>43375.371527777781</v>
      </c>
      <c r="G257">
        <v>1.0897300000000001</v>
      </c>
      <c r="H257" s="447">
        <v>43381.035416666666</v>
      </c>
      <c r="I257">
        <v>1.0965800000000001</v>
      </c>
      <c r="J257" s="447">
        <v>43384.62222222222</v>
      </c>
      <c r="K257">
        <v>1.0910699999999998</v>
      </c>
      <c r="L257">
        <v>68.5</v>
      </c>
      <c r="M257">
        <v>55.100000000004002</v>
      </c>
      <c r="N257">
        <v>30.21</v>
      </c>
      <c r="O257" s="394">
        <v>7.2506944444394321</v>
      </c>
    </row>
    <row r="258" spans="1:1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43378.629166666666</v>
      </c>
      <c r="G258">
        <v>1.0942400000000001</v>
      </c>
      <c r="H258" s="447">
        <v>43378.629166666666</v>
      </c>
      <c r="I258">
        <v>1.0942400000000001</v>
      </c>
      <c r="J258" s="447">
        <v>43381.013888888891</v>
      </c>
      <c r="K258">
        <v>1.0962700000000001</v>
      </c>
      <c r="L258">
        <v>0</v>
      </c>
      <c r="M258">
        <v>20.299999999999272</v>
      </c>
      <c r="N258">
        <v>1.34</v>
      </c>
      <c r="O258" s="394">
        <v>0.38472222222480923</v>
      </c>
    </row>
    <row r="259" spans="1:15">
      <c r="A259">
        <v>258</v>
      </c>
      <c r="B259" t="s">
        <v>97</v>
      </c>
      <c r="C259">
        <v>3</v>
      </c>
      <c r="D259">
        <v>0.01</v>
      </c>
      <c r="E259">
        <v>0.03</v>
      </c>
      <c r="F259" s="447">
        <v>43381.102083333331</v>
      </c>
      <c r="G259">
        <v>1.0961399999999999</v>
      </c>
      <c r="H259" s="447">
        <v>43381.356944444444</v>
      </c>
      <c r="I259">
        <v>1.0939099999999999</v>
      </c>
      <c r="J259" s="447">
        <v>43381.623611111114</v>
      </c>
      <c r="K259">
        <v>1.0970200000000001</v>
      </c>
      <c r="L259">
        <v>22.300000000001091</v>
      </c>
      <c r="M259">
        <v>31.100000000002183</v>
      </c>
      <c r="N259">
        <v>4.04</v>
      </c>
      <c r="O259" s="394">
        <v>0.52152777778246673</v>
      </c>
    </row>
    <row r="260" spans="1:15">
      <c r="A260">
        <v>259</v>
      </c>
      <c r="B260" t="s">
        <v>97</v>
      </c>
      <c r="C260">
        <v>1</v>
      </c>
      <c r="D260">
        <v>0.01</v>
      </c>
      <c r="E260">
        <v>0.01</v>
      </c>
      <c r="F260" s="447">
        <v>43381.62777777778</v>
      </c>
      <c r="G260">
        <v>1.09656</v>
      </c>
      <c r="H260" s="447">
        <v>43381.62777777778</v>
      </c>
      <c r="I260">
        <v>1.09656</v>
      </c>
      <c r="J260" s="447">
        <v>43382.11041666667</v>
      </c>
      <c r="K260">
        <v>1.09856</v>
      </c>
      <c r="L260">
        <v>0</v>
      </c>
      <c r="M260">
        <v>20</v>
      </c>
      <c r="N260">
        <v>1.32</v>
      </c>
      <c r="O260" s="394">
        <v>0.48263888889050577</v>
      </c>
    </row>
    <row r="261" spans="1:15">
      <c r="A261">
        <v>260</v>
      </c>
      <c r="B261" t="s">
        <v>97</v>
      </c>
      <c r="C261">
        <v>10</v>
      </c>
      <c r="D261">
        <v>0.3</v>
      </c>
      <c r="E261">
        <v>0.69</v>
      </c>
      <c r="F261" s="447">
        <v>43382.140972222223</v>
      </c>
      <c r="G261">
        <v>1.09884</v>
      </c>
      <c r="H261" s="447">
        <v>43394.875</v>
      </c>
      <c r="I261">
        <v>1.0761799999999999</v>
      </c>
      <c r="J261" s="447">
        <v>43398.760416666664</v>
      </c>
      <c r="K261">
        <v>1.0864000000000003</v>
      </c>
      <c r="L261">
        <v>226.60000000000036</v>
      </c>
      <c r="M261">
        <v>102.20000000000255</v>
      </c>
      <c r="N261">
        <v>147.32</v>
      </c>
      <c r="O261" s="394">
        <v>12.619444444440887</v>
      </c>
    </row>
    <row r="262" spans="1:1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43384.625694444447</v>
      </c>
      <c r="G262">
        <v>1.0918399999999999</v>
      </c>
      <c r="H262" s="447">
        <v>43384.625694444447</v>
      </c>
      <c r="I262">
        <v>1.0918399999999999</v>
      </c>
      <c r="J262" s="447">
        <v>43384.78125</v>
      </c>
      <c r="K262">
        <v>1.08978</v>
      </c>
      <c r="L262">
        <v>0</v>
      </c>
      <c r="M262">
        <v>20.600000000000364</v>
      </c>
      <c r="N262">
        <v>1.39</v>
      </c>
      <c r="O262" s="394">
        <v>0.15555555555329192</v>
      </c>
    </row>
    <row r="263" spans="1:15">
      <c r="A263">
        <v>262</v>
      </c>
      <c r="B263" t="s">
        <v>98</v>
      </c>
      <c r="C263">
        <v>5</v>
      </c>
      <c r="D263">
        <v>0.02</v>
      </c>
      <c r="E263">
        <v>0.06</v>
      </c>
      <c r="F263" s="447">
        <v>43384.801388888889</v>
      </c>
      <c r="G263">
        <v>1.09012</v>
      </c>
      <c r="H263" s="447">
        <v>43385.472916666666</v>
      </c>
      <c r="I263">
        <v>1.0945499999999999</v>
      </c>
      <c r="J263" s="447">
        <v>43388.625694444447</v>
      </c>
      <c r="K263">
        <v>1.0900500000000002</v>
      </c>
      <c r="L263">
        <v>44.300000000001091</v>
      </c>
      <c r="M263">
        <v>44.999999999998181</v>
      </c>
      <c r="N263">
        <v>10.52</v>
      </c>
      <c r="O263" s="394">
        <v>1.8243055555576575</v>
      </c>
    </row>
    <row r="264" spans="1:1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43388.630555555559</v>
      </c>
      <c r="G264">
        <v>1.0906499999999999</v>
      </c>
      <c r="H264" s="447">
        <v>43388.630555555559</v>
      </c>
      <c r="I264">
        <v>1.0906499999999999</v>
      </c>
      <c r="J264" s="447">
        <v>43388.838194444441</v>
      </c>
      <c r="K264">
        <v>1.0886400000000001</v>
      </c>
      <c r="L264">
        <v>0</v>
      </c>
      <c r="M264">
        <v>20.099999999998545</v>
      </c>
      <c r="N264">
        <v>1.35</v>
      </c>
      <c r="O264" s="394">
        <v>0.20763888888177462</v>
      </c>
    </row>
    <row r="265" spans="1:1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43388.901388888888</v>
      </c>
      <c r="G265">
        <v>1.08887</v>
      </c>
      <c r="H265" s="447">
        <v>43388.901388888888</v>
      </c>
      <c r="I265">
        <v>1.08887</v>
      </c>
      <c r="J265" s="447">
        <v>43388.90625</v>
      </c>
      <c r="K265">
        <v>1.08677</v>
      </c>
      <c r="L265">
        <v>0</v>
      </c>
      <c r="M265">
        <v>21</v>
      </c>
      <c r="N265">
        <v>1.42</v>
      </c>
      <c r="O265" s="394">
        <v>4.8611111124046147E-3</v>
      </c>
    </row>
    <row r="266" spans="1:15">
      <c r="A266">
        <v>265</v>
      </c>
      <c r="B266" t="s">
        <v>98</v>
      </c>
      <c r="C266">
        <v>3</v>
      </c>
      <c r="D266">
        <v>0.01</v>
      </c>
      <c r="E266">
        <v>0.03</v>
      </c>
      <c r="F266" s="447">
        <v>43388.917361111111</v>
      </c>
      <c r="G266">
        <v>1.0833299999999999</v>
      </c>
      <c r="H266" s="447">
        <v>43388.961111111108</v>
      </c>
      <c r="I266">
        <v>1.0855300000000001</v>
      </c>
      <c r="J266" s="447">
        <v>43389.623611111114</v>
      </c>
      <c r="K266">
        <v>1.08239</v>
      </c>
      <c r="L266">
        <v>22.000000000001819</v>
      </c>
      <c r="M266">
        <v>31.400000000001455</v>
      </c>
      <c r="N266">
        <v>4.0199999999999996</v>
      </c>
      <c r="O266" s="394">
        <v>0.70625000000291038</v>
      </c>
    </row>
    <row r="267" spans="1:15">
      <c r="A267">
        <v>266</v>
      </c>
      <c r="B267" t="s">
        <v>98</v>
      </c>
      <c r="C267">
        <v>7</v>
      </c>
      <c r="D267">
        <v>0.05</v>
      </c>
      <c r="E267">
        <v>0.14000000000000001</v>
      </c>
      <c r="F267" s="447">
        <v>43389.629861111112</v>
      </c>
      <c r="G267">
        <v>1.08253</v>
      </c>
      <c r="H267" s="447">
        <v>43391.027083333334</v>
      </c>
      <c r="I267">
        <v>1.08921</v>
      </c>
      <c r="J267" s="447">
        <v>43391.875694444447</v>
      </c>
      <c r="K267">
        <v>1.08396</v>
      </c>
      <c r="L267">
        <v>66.800000000001091</v>
      </c>
      <c r="M267">
        <v>52.5</v>
      </c>
      <c r="N267">
        <v>30.19</v>
      </c>
      <c r="O267" s="394">
        <v>2.2458333333343035</v>
      </c>
    </row>
    <row r="268" spans="1:15">
      <c r="A268">
        <v>267</v>
      </c>
      <c r="B268" t="s">
        <v>98</v>
      </c>
      <c r="C268">
        <v>3</v>
      </c>
      <c r="D268">
        <v>0.01</v>
      </c>
      <c r="E268">
        <v>0.03</v>
      </c>
      <c r="F268" s="447">
        <v>43391.881944444445</v>
      </c>
      <c r="G268">
        <v>1.0844499999999999</v>
      </c>
      <c r="H268" s="447">
        <v>43391.918055555558</v>
      </c>
      <c r="I268">
        <v>1.08677</v>
      </c>
      <c r="J268" s="447">
        <v>43392.109722222223</v>
      </c>
      <c r="K268">
        <v>1.0835999999999999</v>
      </c>
      <c r="L268">
        <v>23.200000000000728</v>
      </c>
      <c r="M268">
        <v>31.700000000002547</v>
      </c>
      <c r="N268">
        <v>3.9699999999999998</v>
      </c>
      <c r="O268" s="394">
        <v>0.22777777777810115</v>
      </c>
    </row>
    <row r="269" spans="1:1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43392.116666666669</v>
      </c>
      <c r="G269">
        <v>1.0835900000000001</v>
      </c>
      <c r="H269" s="447">
        <v>43392.116666666669</v>
      </c>
      <c r="I269">
        <v>1.0835900000000001</v>
      </c>
      <c r="J269" s="447">
        <v>43392.354166666664</v>
      </c>
      <c r="K269">
        <v>1.08152</v>
      </c>
      <c r="L269">
        <v>0</v>
      </c>
      <c r="M269">
        <v>20.699999999998909</v>
      </c>
      <c r="N269">
        <v>1.4</v>
      </c>
      <c r="O269" s="394">
        <v>0.23749999999563443</v>
      </c>
    </row>
    <row r="270" spans="1:15">
      <c r="A270">
        <v>269</v>
      </c>
      <c r="B270" t="s">
        <v>98</v>
      </c>
      <c r="C270">
        <v>2</v>
      </c>
      <c r="D270">
        <v>0.01</v>
      </c>
      <c r="E270">
        <v>0.02</v>
      </c>
      <c r="F270" s="447">
        <v>43392.364583333336</v>
      </c>
      <c r="G270">
        <v>1.0810200000000001</v>
      </c>
      <c r="H270" s="447">
        <v>43392.488888888889</v>
      </c>
      <c r="I270">
        <v>1.08216</v>
      </c>
      <c r="J270" s="447">
        <v>43394.875</v>
      </c>
      <c r="K270">
        <v>1.07959</v>
      </c>
      <c r="L270">
        <v>11.399999999999636</v>
      </c>
      <c r="M270">
        <v>25.700000000000728</v>
      </c>
      <c r="N270">
        <v>2.7</v>
      </c>
      <c r="O270" s="394">
        <v>0.51041666666424135</v>
      </c>
    </row>
    <row r="271" spans="1:15">
      <c r="A271">
        <v>270</v>
      </c>
      <c r="B271" t="s">
        <v>98</v>
      </c>
      <c r="C271">
        <v>7</v>
      </c>
      <c r="D271">
        <v>0.05</v>
      </c>
      <c r="E271">
        <v>0.14000000000000001</v>
      </c>
      <c r="F271" s="447">
        <v>43394.882638888892</v>
      </c>
      <c r="G271">
        <v>1.07741</v>
      </c>
      <c r="H271" s="447">
        <v>43397.488194444442</v>
      </c>
      <c r="I271">
        <v>1.08413</v>
      </c>
      <c r="J271" s="447">
        <v>43410.90625</v>
      </c>
      <c r="K271">
        <v>1.0784100000000001</v>
      </c>
      <c r="L271">
        <v>67.200000000000728</v>
      </c>
      <c r="M271">
        <v>57.200000000000728</v>
      </c>
      <c r="N271">
        <v>30.15</v>
      </c>
      <c r="O271" s="394">
        <v>11.023611111108039</v>
      </c>
    </row>
    <row r="272" spans="1:15">
      <c r="A272">
        <v>271</v>
      </c>
      <c r="B272" t="s">
        <v>97</v>
      </c>
      <c r="C272">
        <v>3</v>
      </c>
      <c r="D272">
        <v>0.01</v>
      </c>
      <c r="E272">
        <v>0.03</v>
      </c>
      <c r="F272" s="447">
        <v>43398.822916666664</v>
      </c>
      <c r="G272">
        <v>1.0856699999999999</v>
      </c>
      <c r="H272" s="447">
        <v>43399.132638888892</v>
      </c>
      <c r="I272">
        <v>1.08328</v>
      </c>
      <c r="J272" s="447">
        <v>43399.229166666664</v>
      </c>
      <c r="K272">
        <v>1.0865400000000003</v>
      </c>
      <c r="L272">
        <v>23.899999999997817</v>
      </c>
      <c r="M272">
        <v>32.600000000002183</v>
      </c>
      <c r="N272">
        <v>4.0600000000000005</v>
      </c>
      <c r="O272" s="394">
        <v>0.40625</v>
      </c>
    </row>
    <row r="273" spans="1:15">
      <c r="A273">
        <v>272</v>
      </c>
      <c r="B273" t="s">
        <v>97</v>
      </c>
      <c r="C273">
        <v>2</v>
      </c>
      <c r="D273">
        <v>0.01</v>
      </c>
      <c r="E273">
        <v>0.02</v>
      </c>
      <c r="F273" s="447">
        <v>43399.246527777781</v>
      </c>
      <c r="G273">
        <v>1.08623</v>
      </c>
      <c r="H273" s="447">
        <v>43399.62222222222</v>
      </c>
      <c r="I273">
        <v>1.0851200000000001</v>
      </c>
      <c r="J273" s="447">
        <v>43399.648611111108</v>
      </c>
      <c r="K273">
        <v>1.08768</v>
      </c>
      <c r="L273">
        <v>11.100000000000364</v>
      </c>
      <c r="M273">
        <v>25.599999999998545</v>
      </c>
      <c r="N273">
        <v>2.71</v>
      </c>
      <c r="O273" s="394">
        <v>0.4020833333270275</v>
      </c>
    </row>
    <row r="274" spans="1:15">
      <c r="A274">
        <v>273</v>
      </c>
      <c r="B274" t="s">
        <v>97</v>
      </c>
      <c r="C274">
        <v>6</v>
      </c>
      <c r="D274">
        <v>0.03</v>
      </c>
      <c r="E274">
        <v>0.09</v>
      </c>
      <c r="F274" s="447">
        <v>43399.677083333336</v>
      </c>
      <c r="G274">
        <v>1.0866400000000001</v>
      </c>
      <c r="H274" s="447">
        <v>43402.820138888892</v>
      </c>
      <c r="I274">
        <v>1.0808899999999999</v>
      </c>
      <c r="J274" s="447">
        <v>43405.020833333336</v>
      </c>
      <c r="K274">
        <v>1.0859300000000001</v>
      </c>
      <c r="L274">
        <v>57.5</v>
      </c>
      <c r="M274">
        <v>50.400000000001455</v>
      </c>
      <c r="N274">
        <v>16.78</v>
      </c>
      <c r="O274" s="394">
        <v>3.34375</v>
      </c>
    </row>
    <row r="275" spans="1:15">
      <c r="A275">
        <v>274</v>
      </c>
      <c r="B275" t="s">
        <v>97</v>
      </c>
      <c r="C275">
        <v>11</v>
      </c>
      <c r="D275">
        <v>0.56999999999999995</v>
      </c>
      <c r="E275">
        <v>1.2599999999999998</v>
      </c>
      <c r="F275" s="447">
        <v>43405.060416666667</v>
      </c>
      <c r="G275">
        <v>1.0866800000000001</v>
      </c>
      <c r="H275" s="447">
        <v>43424.416666666664</v>
      </c>
      <c r="I275">
        <v>1.0602799999999999</v>
      </c>
      <c r="J275" s="447">
        <v>43429.918749999997</v>
      </c>
      <c r="K275">
        <v>1.0695399999999999</v>
      </c>
      <c r="L275">
        <v>264.00000000000182</v>
      </c>
      <c r="M275">
        <v>92.600000000000364</v>
      </c>
      <c r="N275">
        <v>271.18</v>
      </c>
      <c r="O275" s="394">
        <v>16.858333333329938</v>
      </c>
    </row>
    <row r="276" spans="1:1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43410.927777777775</v>
      </c>
      <c r="G276">
        <v>1.0742100000000001</v>
      </c>
      <c r="H276" s="447">
        <v>43410.927777777775</v>
      </c>
      <c r="I276">
        <v>1.0742100000000001</v>
      </c>
      <c r="J276" s="447">
        <v>43411.070833333331</v>
      </c>
      <c r="K276">
        <v>1.07212</v>
      </c>
      <c r="L276">
        <v>0</v>
      </c>
      <c r="M276">
        <v>20.900000000001455</v>
      </c>
      <c r="N276">
        <v>1.38</v>
      </c>
      <c r="O276" s="394">
        <v>0.14305555555620231</v>
      </c>
    </row>
    <row r="277" spans="1:15">
      <c r="A277">
        <v>276</v>
      </c>
      <c r="B277" t="s">
        <v>98</v>
      </c>
      <c r="C277">
        <v>4</v>
      </c>
      <c r="D277">
        <v>0.01</v>
      </c>
      <c r="E277">
        <v>0.04</v>
      </c>
      <c r="F277" s="447">
        <v>43411.081250000003</v>
      </c>
      <c r="G277">
        <v>1.0731299999999999</v>
      </c>
      <c r="H277" s="447">
        <v>43411.55</v>
      </c>
      <c r="I277">
        <v>1.07647</v>
      </c>
      <c r="J277" s="447">
        <v>43411.695833333331</v>
      </c>
      <c r="K277">
        <v>1.0725</v>
      </c>
      <c r="L277">
        <v>33.400000000001455</v>
      </c>
      <c r="M277">
        <v>39.700000000000728</v>
      </c>
      <c r="N277">
        <v>6.23</v>
      </c>
      <c r="O277" s="394">
        <v>0.61458333332848269</v>
      </c>
    </row>
    <row r="278" spans="1:1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43411.819444444445</v>
      </c>
      <c r="G278">
        <v>1.07254</v>
      </c>
      <c r="H278" s="447">
        <v>43411.819444444445</v>
      </c>
      <c r="I278">
        <v>1.07254</v>
      </c>
      <c r="J278" s="447">
        <v>43411.833333333336</v>
      </c>
      <c r="K278">
        <v>1.0688599999999999</v>
      </c>
      <c r="L278">
        <v>0</v>
      </c>
      <c r="M278">
        <v>36.800000000001091</v>
      </c>
      <c r="N278">
        <v>2.48</v>
      </c>
      <c r="O278" s="394">
        <v>1.3888888890505768E-2</v>
      </c>
    </row>
    <row r="279" spans="1:15">
      <c r="A279">
        <v>278</v>
      </c>
      <c r="B279" t="s">
        <v>98</v>
      </c>
      <c r="C279">
        <v>2</v>
      </c>
      <c r="D279">
        <v>0.01</v>
      </c>
      <c r="E279">
        <v>0.02</v>
      </c>
      <c r="F279" s="447">
        <v>43411.834027777775</v>
      </c>
      <c r="G279">
        <v>1.0731200000000001</v>
      </c>
      <c r="H279" s="447">
        <v>43411.840277777781</v>
      </c>
      <c r="I279">
        <v>1.0743799999999999</v>
      </c>
      <c r="J279" s="447">
        <v>43411.880555555559</v>
      </c>
      <c r="K279">
        <v>1.0715300000000001</v>
      </c>
      <c r="L279">
        <v>12.599999999998545</v>
      </c>
      <c r="M279">
        <v>28.499999999998181</v>
      </c>
      <c r="N279">
        <v>2.99</v>
      </c>
      <c r="O279" s="394">
        <v>4.652777778392192E-2</v>
      </c>
    </row>
    <row r="280" spans="1:15">
      <c r="A280">
        <v>279</v>
      </c>
      <c r="B280" t="s">
        <v>98</v>
      </c>
      <c r="C280">
        <v>4</v>
      </c>
      <c r="D280">
        <v>0.01</v>
      </c>
      <c r="E280">
        <v>0.04</v>
      </c>
      <c r="F280" s="447">
        <v>43411.883333333331</v>
      </c>
      <c r="G280">
        <v>1.07314</v>
      </c>
      <c r="H280" s="447">
        <v>43412.988888888889</v>
      </c>
      <c r="I280">
        <v>1.07653</v>
      </c>
      <c r="J280" s="447">
        <v>43413.624305555553</v>
      </c>
      <c r="K280">
        <v>1.0724499999999999</v>
      </c>
      <c r="L280">
        <v>33.899999999999636</v>
      </c>
      <c r="M280">
        <v>40.800000000001091</v>
      </c>
      <c r="N280">
        <v>6.1999999999999993</v>
      </c>
      <c r="O280" s="394">
        <v>1.7409722222218988</v>
      </c>
    </row>
    <row r="281" spans="1:15">
      <c r="A281">
        <v>280</v>
      </c>
      <c r="B281" t="s">
        <v>98</v>
      </c>
      <c r="C281">
        <v>1</v>
      </c>
      <c r="D281">
        <v>0.01</v>
      </c>
      <c r="E281">
        <v>0.01</v>
      </c>
      <c r="F281" s="447">
        <v>43413.668749999997</v>
      </c>
      <c r="G281">
        <v>1.0731900000000001</v>
      </c>
      <c r="H281" s="447">
        <v>43413.668749999997</v>
      </c>
      <c r="I281">
        <v>1.0731900000000001</v>
      </c>
      <c r="J281" s="447">
        <v>43416.313194444447</v>
      </c>
      <c r="K281">
        <v>1.07108</v>
      </c>
      <c r="L281">
        <v>0</v>
      </c>
      <c r="M281">
        <v>21.100000000000364</v>
      </c>
      <c r="N281">
        <v>1.39</v>
      </c>
      <c r="O281" s="394">
        <v>0.64444444444961846</v>
      </c>
    </row>
    <row r="282" spans="1:15">
      <c r="A282">
        <v>281</v>
      </c>
      <c r="B282" t="s">
        <v>98</v>
      </c>
      <c r="C282">
        <v>2</v>
      </c>
      <c r="D282">
        <v>0.01</v>
      </c>
      <c r="E282">
        <v>0.02</v>
      </c>
      <c r="F282" s="447">
        <v>43416.622916666667</v>
      </c>
      <c r="G282">
        <v>1.0682100000000001</v>
      </c>
      <c r="H282" s="447">
        <v>43416.684027777781</v>
      </c>
      <c r="I282">
        <v>1.06932</v>
      </c>
      <c r="J282" s="447">
        <v>43417.414583333331</v>
      </c>
      <c r="K282">
        <v>1.06673</v>
      </c>
      <c r="L282">
        <v>11.100000000000364</v>
      </c>
      <c r="M282">
        <v>25.900000000001455</v>
      </c>
      <c r="N282">
        <v>2.67</v>
      </c>
      <c r="O282" s="394">
        <v>0.79166666666424135</v>
      </c>
    </row>
    <row r="283" spans="1:15">
      <c r="A283">
        <v>282</v>
      </c>
      <c r="B283" t="s">
        <v>98</v>
      </c>
      <c r="C283">
        <v>2</v>
      </c>
      <c r="D283">
        <v>0.01</v>
      </c>
      <c r="E283">
        <v>0.02</v>
      </c>
      <c r="F283" s="447">
        <v>43417.584722222222</v>
      </c>
      <c r="G283">
        <v>1.06772</v>
      </c>
      <c r="H283" s="447">
        <v>43418.017361111109</v>
      </c>
      <c r="I283">
        <v>1.0688200000000001</v>
      </c>
      <c r="J283" s="447">
        <v>43418.094444444447</v>
      </c>
      <c r="K283">
        <v>1.06626</v>
      </c>
      <c r="L283">
        <v>11</v>
      </c>
      <c r="M283">
        <v>25.600000000000364</v>
      </c>
      <c r="N283">
        <v>2.6799999999999997</v>
      </c>
      <c r="O283" s="394">
        <v>0.50972222222480923</v>
      </c>
    </row>
    <row r="284" spans="1:15">
      <c r="A284">
        <v>283</v>
      </c>
      <c r="B284" t="s">
        <v>98</v>
      </c>
      <c r="C284">
        <v>7</v>
      </c>
      <c r="D284">
        <v>0.05</v>
      </c>
      <c r="E284">
        <v>0.14000000000000001</v>
      </c>
      <c r="F284" s="447">
        <v>43418.390277777777</v>
      </c>
      <c r="G284">
        <v>1.06186</v>
      </c>
      <c r="H284" s="447">
        <v>43419.035416666666</v>
      </c>
      <c r="I284">
        <v>1.0698300000000001</v>
      </c>
      <c r="J284" s="447">
        <v>43419.663888888892</v>
      </c>
      <c r="K284">
        <v>1.0642399999999999</v>
      </c>
      <c r="L284">
        <v>79.700000000000728</v>
      </c>
      <c r="M284">
        <v>55.900000000003274</v>
      </c>
      <c r="N284">
        <v>30.18</v>
      </c>
      <c r="O284" s="394">
        <v>1.273611111115315</v>
      </c>
    </row>
    <row r="285" spans="1:15">
      <c r="A285">
        <v>284</v>
      </c>
      <c r="B285" t="s">
        <v>98</v>
      </c>
      <c r="C285">
        <v>3</v>
      </c>
      <c r="D285">
        <v>0.01</v>
      </c>
      <c r="E285">
        <v>0.03</v>
      </c>
      <c r="F285" s="447">
        <v>43419.672222222223</v>
      </c>
      <c r="G285">
        <v>1.0644899999999999</v>
      </c>
      <c r="H285" s="447">
        <v>43419.80972222222</v>
      </c>
      <c r="I285">
        <v>1.0667199999999999</v>
      </c>
      <c r="J285" s="447">
        <v>43420.222916666666</v>
      </c>
      <c r="K285">
        <v>1.0636000000000003</v>
      </c>
      <c r="L285">
        <v>22.299999999999272</v>
      </c>
      <c r="M285">
        <v>31.199999999995271</v>
      </c>
      <c r="N285">
        <v>3.9499999999999997</v>
      </c>
      <c r="O285" s="394">
        <v>0.5506944444423425</v>
      </c>
    </row>
    <row r="286" spans="1:15">
      <c r="A286">
        <v>285</v>
      </c>
      <c r="B286" t="s">
        <v>98</v>
      </c>
      <c r="C286">
        <v>5</v>
      </c>
      <c r="D286">
        <v>0.02</v>
      </c>
      <c r="E286">
        <v>0.06</v>
      </c>
      <c r="F286" s="447">
        <v>43420.225694444445</v>
      </c>
      <c r="G286">
        <v>1.0640099999999999</v>
      </c>
      <c r="H286" s="447">
        <v>43423.335416666669</v>
      </c>
      <c r="I286">
        <v>1.06846</v>
      </c>
      <c r="J286" s="447">
        <v>43424.159722222219</v>
      </c>
      <c r="K286">
        <v>1.0639800000000001</v>
      </c>
      <c r="L286">
        <v>44.500000000001819</v>
      </c>
      <c r="M286">
        <v>44.799999999999272</v>
      </c>
      <c r="N286">
        <v>10.34</v>
      </c>
      <c r="O286" s="394">
        <v>1.9340277777737356</v>
      </c>
    </row>
    <row r="287" spans="1:15">
      <c r="A287">
        <v>286</v>
      </c>
      <c r="B287" t="s">
        <v>98</v>
      </c>
      <c r="C287">
        <v>1</v>
      </c>
      <c r="D287">
        <v>0.01</v>
      </c>
      <c r="E287">
        <v>0.01</v>
      </c>
      <c r="F287" s="447">
        <v>43424.168749999997</v>
      </c>
      <c r="G287">
        <v>1.06365</v>
      </c>
      <c r="H287" s="447">
        <v>43424.168749999997</v>
      </c>
      <c r="I287">
        <v>1.06365</v>
      </c>
      <c r="J287" s="447">
        <v>43424.32708333333</v>
      </c>
      <c r="K287">
        <v>1.0616099999999999</v>
      </c>
      <c r="L287">
        <v>0</v>
      </c>
      <c r="M287">
        <v>20.400000000001455</v>
      </c>
      <c r="N287">
        <v>1.37</v>
      </c>
      <c r="O287" s="394">
        <v>0.15833333333284827</v>
      </c>
    </row>
    <row r="288" spans="1:15">
      <c r="A288">
        <v>287</v>
      </c>
      <c r="B288" t="s">
        <v>98</v>
      </c>
      <c r="C288">
        <v>2</v>
      </c>
      <c r="D288">
        <v>0.01</v>
      </c>
      <c r="E288">
        <v>0.02</v>
      </c>
      <c r="F288" s="447">
        <v>43424.331944444442</v>
      </c>
      <c r="G288">
        <v>1.06209</v>
      </c>
      <c r="H288" s="447">
        <v>43424.365277777775</v>
      </c>
      <c r="I288">
        <v>1.06321</v>
      </c>
      <c r="J288" s="447">
        <v>43424.412499999999</v>
      </c>
      <c r="K288">
        <v>1.0606500000000001</v>
      </c>
      <c r="L288">
        <v>11.200000000000728</v>
      </c>
      <c r="M288">
        <v>25.599999999998545</v>
      </c>
      <c r="N288">
        <v>2.69</v>
      </c>
      <c r="O288" s="394">
        <v>8.0555555556202307E-2</v>
      </c>
    </row>
    <row r="289" spans="1:15">
      <c r="A289">
        <v>288</v>
      </c>
      <c r="B289" t="s">
        <v>98</v>
      </c>
      <c r="C289">
        <v>1</v>
      </c>
      <c r="D289">
        <v>0.01</v>
      </c>
      <c r="E289">
        <v>0.01</v>
      </c>
      <c r="F289" s="447">
        <v>43424.415277777778</v>
      </c>
      <c r="G289">
        <v>1.06125</v>
      </c>
      <c r="H289" s="447">
        <v>43424.415277777778</v>
      </c>
      <c r="I289">
        <v>1.06125</v>
      </c>
      <c r="J289" s="447">
        <v>43424.424305555556</v>
      </c>
      <c r="K289">
        <v>1.0592200000000001</v>
      </c>
      <c r="L289">
        <v>0</v>
      </c>
      <c r="M289">
        <v>20.299999999999272</v>
      </c>
      <c r="N289">
        <v>1.36</v>
      </c>
      <c r="O289" s="394">
        <v>9.0277777781011537E-3</v>
      </c>
    </row>
    <row r="290" spans="1:15">
      <c r="A290">
        <v>289</v>
      </c>
      <c r="B290" t="s">
        <v>98</v>
      </c>
      <c r="C290">
        <v>7</v>
      </c>
      <c r="D290">
        <v>0.05</v>
      </c>
      <c r="E290">
        <v>0.14000000000000001</v>
      </c>
      <c r="F290" s="447">
        <v>43424.427777777775</v>
      </c>
      <c r="G290">
        <v>1.05941</v>
      </c>
      <c r="H290" s="447">
        <v>43426.329861111109</v>
      </c>
      <c r="I290">
        <v>1.0661</v>
      </c>
      <c r="J290" s="447">
        <v>43438.05</v>
      </c>
      <c r="K290">
        <v>1.0604999999999998</v>
      </c>
      <c r="L290">
        <v>66.899999999999636</v>
      </c>
      <c r="M290">
        <v>56.000000000001819</v>
      </c>
      <c r="N290">
        <v>29.82</v>
      </c>
      <c r="O290" s="394">
        <v>9.6222222222277196</v>
      </c>
    </row>
    <row r="291" spans="1:15">
      <c r="A291">
        <v>290</v>
      </c>
      <c r="B291" t="s">
        <v>97</v>
      </c>
      <c r="C291">
        <v>11</v>
      </c>
      <c r="D291">
        <v>0.56999999999999995</v>
      </c>
      <c r="E291">
        <v>1.2599999999999998</v>
      </c>
      <c r="F291" s="447">
        <v>43429.958333333336</v>
      </c>
      <c r="G291">
        <v>1.0690500000000001</v>
      </c>
      <c r="H291" s="447">
        <v>43444.666666666664</v>
      </c>
      <c r="I291">
        <v>1.0434300000000001</v>
      </c>
      <c r="J291" s="447">
        <v>43446.411111111112</v>
      </c>
      <c r="K291">
        <v>1.0524600000000002</v>
      </c>
      <c r="L291">
        <v>256.19999999999891</v>
      </c>
      <c r="M291">
        <v>90.300000000001091</v>
      </c>
      <c r="N291">
        <v>271.82</v>
      </c>
      <c r="O291" s="394">
        <v>11.452777777776646</v>
      </c>
    </row>
    <row r="292" spans="1:15">
      <c r="A292">
        <v>291</v>
      </c>
      <c r="B292" t="s">
        <v>98</v>
      </c>
      <c r="C292">
        <v>1</v>
      </c>
      <c r="D292">
        <v>0.01</v>
      </c>
      <c r="E292">
        <v>0.01</v>
      </c>
      <c r="F292" s="447">
        <v>43438.072916666664</v>
      </c>
      <c r="G292">
        <v>1.0608500000000001</v>
      </c>
      <c r="H292" s="447">
        <v>43438.072916666664</v>
      </c>
      <c r="I292">
        <v>1.0608500000000001</v>
      </c>
      <c r="J292" s="447">
        <v>43438.102777777778</v>
      </c>
      <c r="K292">
        <v>1.0588500000000001</v>
      </c>
      <c r="L292">
        <v>0</v>
      </c>
      <c r="M292">
        <v>20</v>
      </c>
      <c r="N292">
        <v>1.34</v>
      </c>
      <c r="O292" s="394">
        <v>2.9861111113859806E-2</v>
      </c>
    </row>
    <row r="293" spans="1:15">
      <c r="A293">
        <v>292</v>
      </c>
      <c r="B293" t="s">
        <v>98</v>
      </c>
      <c r="C293">
        <v>4</v>
      </c>
      <c r="D293">
        <v>0.01</v>
      </c>
      <c r="E293">
        <v>0.04</v>
      </c>
      <c r="F293" s="447">
        <v>43438.151388888888</v>
      </c>
      <c r="G293">
        <v>1.05884</v>
      </c>
      <c r="H293" s="447">
        <v>43438.618750000001</v>
      </c>
      <c r="I293">
        <v>1.06216</v>
      </c>
      <c r="J293" s="447">
        <v>43438.917361111111</v>
      </c>
      <c r="K293">
        <v>1.0582</v>
      </c>
      <c r="L293">
        <v>33.200000000000728</v>
      </c>
      <c r="M293">
        <v>39.600000000000364</v>
      </c>
      <c r="N293">
        <v>6.1899999999999995</v>
      </c>
      <c r="O293" s="394">
        <v>0.76597222222335404</v>
      </c>
    </row>
    <row r="294" spans="1:15">
      <c r="A294">
        <v>293</v>
      </c>
      <c r="B294" t="s">
        <v>98</v>
      </c>
      <c r="C294">
        <v>1</v>
      </c>
      <c r="D294">
        <v>0.01</v>
      </c>
      <c r="E294">
        <v>0.01</v>
      </c>
      <c r="F294" s="447">
        <v>43438.924305555556</v>
      </c>
      <c r="G294">
        <v>1.05874</v>
      </c>
      <c r="H294" s="447">
        <v>43438.924305555556</v>
      </c>
      <c r="I294">
        <v>1.05874</v>
      </c>
      <c r="J294" s="447">
        <v>43439.020833333336</v>
      </c>
      <c r="K294">
        <v>1.0566599999999999</v>
      </c>
      <c r="L294">
        <v>0</v>
      </c>
      <c r="M294">
        <v>20.800000000001091</v>
      </c>
      <c r="N294">
        <v>1.37</v>
      </c>
      <c r="O294" s="394">
        <v>9.6527777779556345E-2</v>
      </c>
    </row>
    <row r="295" spans="1:15">
      <c r="A295">
        <v>294</v>
      </c>
      <c r="B295" t="s">
        <v>98</v>
      </c>
      <c r="C295">
        <v>2</v>
      </c>
      <c r="D295">
        <v>0.01</v>
      </c>
      <c r="E295">
        <v>0.02</v>
      </c>
      <c r="F295" s="447">
        <v>43439.02847222222</v>
      </c>
      <c r="G295">
        <v>1.0538799999999999</v>
      </c>
      <c r="H295" s="447">
        <v>43439.069444444445</v>
      </c>
      <c r="I295">
        <v>1.0550299999999999</v>
      </c>
      <c r="J295" s="447">
        <v>43439.607638888891</v>
      </c>
      <c r="K295">
        <v>1.05246</v>
      </c>
      <c r="L295">
        <v>11.5</v>
      </c>
      <c r="M295">
        <v>25.699999999998909</v>
      </c>
      <c r="N295">
        <v>2.69</v>
      </c>
      <c r="O295" s="394">
        <v>0.57916666667006211</v>
      </c>
    </row>
    <row r="296" spans="1:15">
      <c r="A296">
        <v>295</v>
      </c>
      <c r="B296" t="s">
        <v>98</v>
      </c>
      <c r="C296">
        <v>3</v>
      </c>
      <c r="D296">
        <v>0.01</v>
      </c>
      <c r="E296">
        <v>0.03</v>
      </c>
      <c r="F296" s="447">
        <v>43439.654861111114</v>
      </c>
      <c r="G296">
        <v>1.05217</v>
      </c>
      <c r="H296" s="447">
        <v>43439.863194444442</v>
      </c>
      <c r="I296">
        <v>1.0543800000000001</v>
      </c>
      <c r="J296" s="447">
        <v>43440.07916666667</v>
      </c>
      <c r="K296">
        <v>1.0511600000000001</v>
      </c>
      <c r="L296">
        <v>22.100000000000364</v>
      </c>
      <c r="M296">
        <v>32.200000000000728</v>
      </c>
      <c r="N296">
        <v>4.04</v>
      </c>
      <c r="O296" s="394">
        <v>0.42430555555620231</v>
      </c>
    </row>
    <row r="297" spans="1:15">
      <c r="A297">
        <v>296</v>
      </c>
      <c r="B297" t="s">
        <v>98</v>
      </c>
      <c r="C297">
        <v>2</v>
      </c>
      <c r="D297">
        <v>0.01</v>
      </c>
      <c r="E297">
        <v>0.02</v>
      </c>
      <c r="F297" s="447">
        <v>43440.088194444441</v>
      </c>
      <c r="G297">
        <v>1.0511900000000001</v>
      </c>
      <c r="H297" s="447">
        <v>43440.129166666666</v>
      </c>
      <c r="I297">
        <v>1.05237</v>
      </c>
      <c r="J297" s="447">
        <v>43440.379861111112</v>
      </c>
      <c r="K297">
        <v>1.0497799999999999</v>
      </c>
      <c r="L297">
        <v>11.799999999999272</v>
      </c>
      <c r="M297">
        <v>25.900000000001455</v>
      </c>
      <c r="N297">
        <v>2.7</v>
      </c>
      <c r="O297" s="394">
        <v>0.29166666667151731</v>
      </c>
    </row>
    <row r="298" spans="1:15">
      <c r="A298">
        <v>297</v>
      </c>
      <c r="B298" t="s">
        <v>98</v>
      </c>
      <c r="C298">
        <v>1</v>
      </c>
      <c r="D298">
        <v>0.01</v>
      </c>
      <c r="E298">
        <v>0.01</v>
      </c>
      <c r="F298" s="447">
        <v>43440.396527777775</v>
      </c>
      <c r="G298">
        <v>1.0505199999999999</v>
      </c>
      <c r="H298" s="447">
        <v>43440.396527777775</v>
      </c>
      <c r="I298">
        <v>1.0505199999999999</v>
      </c>
      <c r="J298" s="447">
        <v>43440.410416666666</v>
      </c>
      <c r="K298">
        <v>1.04853</v>
      </c>
      <c r="L298">
        <v>0</v>
      </c>
      <c r="M298">
        <v>19.899999999999636</v>
      </c>
      <c r="N298">
        <v>1.34</v>
      </c>
      <c r="O298" s="394">
        <v>1.3888888890505768E-2</v>
      </c>
    </row>
    <row r="299" spans="1:15">
      <c r="A299">
        <v>298</v>
      </c>
      <c r="B299" t="s">
        <v>98</v>
      </c>
      <c r="C299">
        <v>4</v>
      </c>
      <c r="D299">
        <v>0.01</v>
      </c>
      <c r="E299">
        <v>0.04</v>
      </c>
      <c r="F299" s="447">
        <v>43440.413194444445</v>
      </c>
      <c r="G299">
        <v>1.04898</v>
      </c>
      <c r="H299" s="447">
        <v>43441.65347222222</v>
      </c>
      <c r="I299">
        <v>1.0523199999999999</v>
      </c>
      <c r="J299" s="447">
        <v>43443.916666666664</v>
      </c>
      <c r="K299">
        <v>1.0483199999999999</v>
      </c>
      <c r="L299">
        <v>33.399999999997817</v>
      </c>
      <c r="M299">
        <v>40</v>
      </c>
      <c r="N299">
        <v>6.18</v>
      </c>
      <c r="O299" s="394">
        <v>1.5034722222189885</v>
      </c>
    </row>
    <row r="300" spans="1:15">
      <c r="A300">
        <v>299</v>
      </c>
      <c r="B300" t="s">
        <v>98</v>
      </c>
      <c r="C300">
        <v>3</v>
      </c>
      <c r="D300">
        <v>0.01</v>
      </c>
      <c r="E300">
        <v>0.03</v>
      </c>
      <c r="F300" s="447">
        <v>43443.918749999997</v>
      </c>
      <c r="G300">
        <v>1.0466899999999999</v>
      </c>
      <c r="H300" s="447">
        <v>43443.959027777775</v>
      </c>
      <c r="I300">
        <v>1.0489200000000001</v>
      </c>
      <c r="J300" s="447">
        <v>43444.651388888888</v>
      </c>
      <c r="K300">
        <v>1.0457700000000001</v>
      </c>
      <c r="L300">
        <v>22.300000000001091</v>
      </c>
      <c r="M300">
        <v>31.5</v>
      </c>
      <c r="N300">
        <v>4.0299999999999994</v>
      </c>
      <c r="O300" s="394">
        <v>-0.26736111110949423</v>
      </c>
    </row>
    <row r="301" spans="1:15">
      <c r="A301">
        <v>300</v>
      </c>
      <c r="B301" t="s">
        <v>98</v>
      </c>
      <c r="C301">
        <v>8</v>
      </c>
      <c r="D301">
        <v>0.09</v>
      </c>
      <c r="E301">
        <v>0.23</v>
      </c>
      <c r="F301" s="447">
        <v>43444.686111111114</v>
      </c>
      <c r="G301">
        <v>1.0451600000000001</v>
      </c>
      <c r="H301" s="447">
        <v>43448.061111111114</v>
      </c>
      <c r="I301">
        <v>1.05667</v>
      </c>
      <c r="J301" s="447">
        <v>43452.131944444445</v>
      </c>
      <c r="K301">
        <v>1.0489299999999997</v>
      </c>
      <c r="L301">
        <v>115.10000000000036</v>
      </c>
      <c r="M301">
        <v>77.400000000003274</v>
      </c>
      <c r="N301">
        <v>54.23</v>
      </c>
      <c r="O301" s="394">
        <v>5.4458333333313931</v>
      </c>
    </row>
    <row r="302" spans="1:15">
      <c r="A302">
        <v>301</v>
      </c>
      <c r="B302" t="s">
        <v>97</v>
      </c>
      <c r="C302">
        <v>1</v>
      </c>
      <c r="D302">
        <v>0.01</v>
      </c>
      <c r="E302">
        <v>0.01</v>
      </c>
      <c r="F302" s="447">
        <v>43446.47152777778</v>
      </c>
      <c r="G302">
        <v>1.05216</v>
      </c>
      <c r="H302" s="447">
        <v>43446.47152777778</v>
      </c>
      <c r="I302">
        <v>1.05216</v>
      </c>
      <c r="J302" s="447">
        <v>43446.555555555555</v>
      </c>
      <c r="K302">
        <v>1.0541400000000001</v>
      </c>
      <c r="L302">
        <v>0</v>
      </c>
      <c r="M302">
        <v>19.800000000001091</v>
      </c>
      <c r="N302">
        <v>1.34</v>
      </c>
      <c r="O302" s="394">
        <v>8.4027777775190771E-2</v>
      </c>
    </row>
    <row r="303" spans="1:15">
      <c r="A303">
        <v>302</v>
      </c>
      <c r="B303" t="s">
        <v>97</v>
      </c>
      <c r="C303">
        <v>3</v>
      </c>
      <c r="D303">
        <v>0.01</v>
      </c>
      <c r="E303">
        <v>0.03</v>
      </c>
      <c r="F303" s="447">
        <v>43446.588194444441</v>
      </c>
      <c r="G303">
        <v>1.05443</v>
      </c>
      <c r="H303" s="447">
        <v>43446.873611111114</v>
      </c>
      <c r="I303">
        <v>1.0522</v>
      </c>
      <c r="J303" s="447">
        <v>43448.052083333336</v>
      </c>
      <c r="K303">
        <v>1.05545</v>
      </c>
      <c r="L303">
        <v>22.299999999999272</v>
      </c>
      <c r="M303">
        <v>32.5</v>
      </c>
      <c r="N303">
        <v>3.9499999999999997</v>
      </c>
      <c r="O303" s="394">
        <v>1.4638888888948713</v>
      </c>
    </row>
    <row r="304" spans="1:15">
      <c r="A304">
        <v>303</v>
      </c>
      <c r="B304" t="s">
        <v>97</v>
      </c>
      <c r="C304">
        <v>2</v>
      </c>
      <c r="D304">
        <v>0.01</v>
      </c>
      <c r="E304">
        <v>0.02</v>
      </c>
      <c r="F304" s="447">
        <v>43448.087500000001</v>
      </c>
      <c r="G304">
        <v>1.0569299999999999</v>
      </c>
      <c r="H304" s="447">
        <v>43448.088888888888</v>
      </c>
      <c r="I304">
        <v>1.05582</v>
      </c>
      <c r="J304" s="447">
        <v>43448.164583333331</v>
      </c>
      <c r="K304">
        <v>1.05836</v>
      </c>
      <c r="L304">
        <v>11.100000000000364</v>
      </c>
      <c r="M304">
        <v>25.400000000001455</v>
      </c>
      <c r="N304">
        <v>2.67</v>
      </c>
      <c r="O304" s="394">
        <v>7.7083333329937886E-2</v>
      </c>
    </row>
    <row r="305" spans="1:15">
      <c r="A305">
        <v>304</v>
      </c>
      <c r="B305" t="s">
        <v>97</v>
      </c>
      <c r="C305">
        <v>8</v>
      </c>
      <c r="D305">
        <v>0.09</v>
      </c>
      <c r="E305">
        <v>0.23</v>
      </c>
      <c r="F305" s="447">
        <v>43448.28125</v>
      </c>
      <c r="G305">
        <v>1.05745</v>
      </c>
      <c r="H305" s="447">
        <v>43452.376388888886</v>
      </c>
      <c r="I305">
        <v>1.04576</v>
      </c>
      <c r="J305" s="447">
        <v>43454.091666666667</v>
      </c>
      <c r="K305">
        <v>1.0535300000000001</v>
      </c>
      <c r="L305">
        <v>116.89999999999964</v>
      </c>
      <c r="M305">
        <v>77.700000000000728</v>
      </c>
      <c r="N305">
        <v>54.23</v>
      </c>
      <c r="O305" s="394">
        <v>3.8104166666671517</v>
      </c>
    </row>
    <row r="306" spans="1:15">
      <c r="A306">
        <v>305</v>
      </c>
      <c r="B306" t="s">
        <v>98</v>
      </c>
      <c r="C306">
        <v>1</v>
      </c>
      <c r="D306">
        <v>0.01</v>
      </c>
      <c r="E306">
        <v>0.01</v>
      </c>
      <c r="F306" s="447">
        <v>43452.226388888892</v>
      </c>
      <c r="G306">
        <v>1.0490900000000001</v>
      </c>
      <c r="H306" s="447">
        <v>43452.226388888892</v>
      </c>
      <c r="I306">
        <v>1.0490900000000001</v>
      </c>
      <c r="J306" s="447">
        <v>43452.345138888886</v>
      </c>
      <c r="K306">
        <v>1.04711</v>
      </c>
      <c r="L306">
        <v>0</v>
      </c>
      <c r="M306">
        <v>19.800000000001091</v>
      </c>
      <c r="N306">
        <v>1.33</v>
      </c>
      <c r="O306" s="394">
        <v>0.11874999999417923</v>
      </c>
    </row>
    <row r="307" spans="1:15">
      <c r="A307">
        <v>306</v>
      </c>
      <c r="B307" t="s">
        <v>98</v>
      </c>
      <c r="C307">
        <v>3</v>
      </c>
      <c r="D307">
        <v>0.01</v>
      </c>
      <c r="E307">
        <v>0.03</v>
      </c>
      <c r="F307" s="447">
        <v>43452.383333333331</v>
      </c>
      <c r="G307">
        <v>1.0464199999999999</v>
      </c>
      <c r="H307" s="447">
        <v>43452.614583333336</v>
      </c>
      <c r="I307">
        <v>1.04864</v>
      </c>
      <c r="J307" s="447">
        <v>43453.794444444444</v>
      </c>
      <c r="K307">
        <v>1.04549</v>
      </c>
      <c r="L307">
        <v>22.200000000000728</v>
      </c>
      <c r="M307">
        <v>31.5</v>
      </c>
      <c r="N307">
        <v>4.04</v>
      </c>
      <c r="O307" s="394">
        <v>1.4111111111124046</v>
      </c>
    </row>
    <row r="308" spans="1:15">
      <c r="A308">
        <v>307</v>
      </c>
      <c r="B308" t="s">
        <v>98</v>
      </c>
      <c r="C308">
        <v>7</v>
      </c>
      <c r="D308">
        <v>0.05</v>
      </c>
      <c r="E308">
        <v>0.14000000000000001</v>
      </c>
      <c r="F308" s="447">
        <v>43453.797222222223</v>
      </c>
      <c r="G308">
        <v>1.04606</v>
      </c>
      <c r="H308" s="447">
        <v>43454.184027777781</v>
      </c>
      <c r="I308">
        <v>1.0544800000000001</v>
      </c>
      <c r="J308" s="447">
        <v>43454.770138888889</v>
      </c>
      <c r="K308">
        <v>1.0489899999999999</v>
      </c>
      <c r="L308">
        <v>84.200000000000728</v>
      </c>
      <c r="M308">
        <v>54.900000000003274</v>
      </c>
      <c r="N308">
        <v>30.17</v>
      </c>
      <c r="O308" s="394">
        <v>0.97291666666569654</v>
      </c>
    </row>
    <row r="309" spans="1:15">
      <c r="A309">
        <v>308</v>
      </c>
      <c r="B309" t="s">
        <v>97</v>
      </c>
      <c r="C309">
        <v>1</v>
      </c>
      <c r="D309">
        <v>0.01</v>
      </c>
      <c r="E309">
        <v>0.01</v>
      </c>
      <c r="F309" s="447">
        <v>43454.097916666666</v>
      </c>
      <c r="G309">
        <v>1.05322</v>
      </c>
      <c r="H309" s="447">
        <v>43454.097916666666</v>
      </c>
      <c r="I309">
        <v>1.05322</v>
      </c>
      <c r="J309" s="447">
        <v>43454.317361111112</v>
      </c>
      <c r="K309">
        <v>1.05525</v>
      </c>
      <c r="L309">
        <v>0</v>
      </c>
      <c r="M309">
        <v>20.299999999999272</v>
      </c>
      <c r="N309">
        <v>1.36</v>
      </c>
      <c r="O309" s="394">
        <v>0.21944444444670808</v>
      </c>
    </row>
    <row r="310" spans="1:15">
      <c r="A310">
        <v>309</v>
      </c>
      <c r="B310" t="s">
        <v>97</v>
      </c>
      <c r="C310">
        <v>6</v>
      </c>
      <c r="D310">
        <v>0.03</v>
      </c>
      <c r="E310">
        <v>0.09</v>
      </c>
      <c r="F310" s="447">
        <v>43454.342361111114</v>
      </c>
      <c r="G310">
        <v>1.0539099999999999</v>
      </c>
      <c r="H310" s="447">
        <v>43455.070833333331</v>
      </c>
      <c r="I310">
        <v>1.04837</v>
      </c>
      <c r="J310" s="447">
        <v>43455.561805555553</v>
      </c>
      <c r="K310">
        <v>1.0532600000000001</v>
      </c>
      <c r="L310">
        <v>55.399999999997817</v>
      </c>
      <c r="M310">
        <v>48.899999999999636</v>
      </c>
      <c r="N310">
        <v>17.54</v>
      </c>
      <c r="O310" s="394">
        <v>1.2194444444394321</v>
      </c>
    </row>
    <row r="311" spans="1:15">
      <c r="A311">
        <v>310</v>
      </c>
      <c r="B311" t="s">
        <v>98</v>
      </c>
      <c r="C311">
        <v>2</v>
      </c>
      <c r="D311">
        <v>0.01</v>
      </c>
      <c r="E311">
        <v>0.02</v>
      </c>
      <c r="F311" s="447">
        <v>43454.818055555559</v>
      </c>
      <c r="G311">
        <v>1.04956</v>
      </c>
      <c r="H311" s="447">
        <v>43454.984722222223</v>
      </c>
      <c r="I311">
        <v>1.05067</v>
      </c>
      <c r="J311" s="447">
        <v>43455.074305555558</v>
      </c>
      <c r="K311">
        <v>1.0481199999999999</v>
      </c>
      <c r="L311">
        <v>11.100000000000364</v>
      </c>
      <c r="M311">
        <v>25.500000000001819</v>
      </c>
      <c r="N311">
        <v>2.62</v>
      </c>
      <c r="O311" s="394">
        <v>0.25624999999854481</v>
      </c>
    </row>
    <row r="312" spans="1:15">
      <c r="A312">
        <v>311</v>
      </c>
      <c r="B312" t="s">
        <v>98</v>
      </c>
      <c r="C312">
        <v>4</v>
      </c>
      <c r="D312">
        <v>0.01</v>
      </c>
      <c r="E312">
        <v>0.04</v>
      </c>
      <c r="F312" s="447">
        <v>43455.245138888888</v>
      </c>
      <c r="G312">
        <v>1.0501400000000001</v>
      </c>
      <c r="H312" s="447">
        <v>43455.563888888886</v>
      </c>
      <c r="I312">
        <v>1.0534699999999999</v>
      </c>
      <c r="J312" s="447">
        <v>43455.859722222223</v>
      </c>
      <c r="K312">
        <v>1.0495099999999999</v>
      </c>
      <c r="L312">
        <v>33.299999999997453</v>
      </c>
      <c r="M312">
        <v>39.600000000000364</v>
      </c>
      <c r="N312">
        <v>6.1899999999999995</v>
      </c>
      <c r="O312" s="394">
        <v>0.61458333333575865</v>
      </c>
    </row>
    <row r="313" spans="1:15">
      <c r="A313">
        <v>312</v>
      </c>
      <c r="B313" t="s">
        <v>97</v>
      </c>
      <c r="C313">
        <v>7</v>
      </c>
      <c r="D313">
        <v>0.05</v>
      </c>
      <c r="E313">
        <v>0.14000000000000001</v>
      </c>
      <c r="F313" s="447">
        <v>43455.574999999997</v>
      </c>
      <c r="G313">
        <v>1.0529999999999999</v>
      </c>
      <c r="H313" s="447">
        <v>43458.927777777775</v>
      </c>
      <c r="I313">
        <v>1.04518</v>
      </c>
      <c r="J313" s="447">
        <v>43460.874305555553</v>
      </c>
      <c r="K313">
        <v>1.0509799999999998</v>
      </c>
      <c r="L313">
        <v>78.200000000000728</v>
      </c>
      <c r="M313">
        <v>57.999999999998181</v>
      </c>
      <c r="N313">
        <v>30.139999999999997</v>
      </c>
      <c r="O313" s="394">
        <v>3.2993055555562023</v>
      </c>
    </row>
    <row r="314" spans="1:15">
      <c r="A314">
        <v>313</v>
      </c>
      <c r="B314" t="s">
        <v>98</v>
      </c>
      <c r="C314">
        <v>4</v>
      </c>
      <c r="D314">
        <v>0.01</v>
      </c>
      <c r="E314">
        <v>0.04</v>
      </c>
      <c r="F314" s="447">
        <v>43457.918749999997</v>
      </c>
      <c r="G314">
        <v>1.04664</v>
      </c>
      <c r="H314" s="447">
        <v>43457.982638888891</v>
      </c>
      <c r="I314">
        <v>1.04999</v>
      </c>
      <c r="J314" s="447">
        <v>43458.908333333333</v>
      </c>
      <c r="K314">
        <v>1.0459799999999999</v>
      </c>
      <c r="L314">
        <v>33.5</v>
      </c>
      <c r="M314">
        <v>40.100000000000364</v>
      </c>
      <c r="N314">
        <v>6.21</v>
      </c>
      <c r="O314" s="394">
        <v>-1.0416666664241347E-2</v>
      </c>
    </row>
    <row r="315" spans="1:15">
      <c r="A315">
        <v>314</v>
      </c>
      <c r="B315" t="s">
        <v>98</v>
      </c>
      <c r="C315">
        <v>1</v>
      </c>
      <c r="D315">
        <v>0.01</v>
      </c>
      <c r="E315">
        <v>0.01</v>
      </c>
      <c r="F315" s="447">
        <v>43458.92291666667</v>
      </c>
      <c r="G315">
        <v>1.04613</v>
      </c>
      <c r="H315" s="447">
        <v>43458.92291666667</v>
      </c>
      <c r="I315">
        <v>1.04613</v>
      </c>
      <c r="J315" s="447">
        <v>43458.929166666669</v>
      </c>
      <c r="K315">
        <v>1.0438499999999999</v>
      </c>
      <c r="L315">
        <v>0</v>
      </c>
      <c r="M315">
        <v>22.799999999999272</v>
      </c>
      <c r="N315">
        <v>1.54</v>
      </c>
      <c r="O315" s="394">
        <v>6.2499999985448085E-3</v>
      </c>
    </row>
    <row r="316" spans="1:15">
      <c r="A316">
        <v>315</v>
      </c>
      <c r="B316" t="s">
        <v>98</v>
      </c>
      <c r="C316">
        <v>3</v>
      </c>
      <c r="D316">
        <v>0.01</v>
      </c>
      <c r="E316">
        <v>0.03</v>
      </c>
      <c r="F316" s="447">
        <v>43458.944444444445</v>
      </c>
      <c r="G316">
        <v>1.0458799999999999</v>
      </c>
      <c r="H316" s="447">
        <v>43459.113194444442</v>
      </c>
      <c r="I316">
        <v>1.04843</v>
      </c>
      <c r="J316" s="447">
        <v>43459.272222222222</v>
      </c>
      <c r="K316">
        <v>1.0451900000000001</v>
      </c>
      <c r="L316">
        <v>25.5</v>
      </c>
      <c r="M316">
        <v>32.399999999997817</v>
      </c>
      <c r="N316">
        <v>4.05</v>
      </c>
      <c r="O316" s="394">
        <v>0.32777777777664596</v>
      </c>
    </row>
    <row r="317" spans="1:15">
      <c r="A317">
        <v>316</v>
      </c>
      <c r="B317" t="s">
        <v>98</v>
      </c>
      <c r="C317">
        <v>1</v>
      </c>
      <c r="D317">
        <v>0.01</v>
      </c>
      <c r="E317">
        <v>0.01</v>
      </c>
      <c r="F317" s="447">
        <v>43459.3</v>
      </c>
      <c r="G317">
        <v>1.0450200000000001</v>
      </c>
      <c r="H317" s="447">
        <v>43459.3</v>
      </c>
      <c r="I317">
        <v>1.0450200000000001</v>
      </c>
      <c r="J317" s="447">
        <v>43459.32708333333</v>
      </c>
      <c r="K317">
        <v>1.04251</v>
      </c>
      <c r="L317">
        <v>0</v>
      </c>
      <c r="M317">
        <v>25.100000000000364</v>
      </c>
      <c r="N317">
        <v>1.69</v>
      </c>
      <c r="O317" s="394">
        <v>2.7083333327027503E-2</v>
      </c>
    </row>
    <row r="318" spans="1:15">
      <c r="A318">
        <v>317</v>
      </c>
      <c r="B318" t="s">
        <v>98</v>
      </c>
      <c r="C318">
        <v>7</v>
      </c>
      <c r="D318">
        <v>0.05</v>
      </c>
      <c r="E318">
        <v>0.14000000000000001</v>
      </c>
      <c r="F318" s="447">
        <v>43459.329861111109</v>
      </c>
      <c r="G318">
        <v>1.0438700000000001</v>
      </c>
      <c r="H318" s="447">
        <v>43460.79791666667</v>
      </c>
      <c r="I318">
        <v>1.05054</v>
      </c>
      <c r="J318" s="447">
        <v>43467.940972222219</v>
      </c>
      <c r="K318">
        <v>1.04508</v>
      </c>
      <c r="L318">
        <v>66.699999999998909</v>
      </c>
      <c r="M318">
        <v>54.600000000000364</v>
      </c>
      <c r="N318">
        <v>30.159999999999997</v>
      </c>
      <c r="O318" s="394">
        <v>6.6111111111094942</v>
      </c>
    </row>
    <row r="319" spans="1:15">
      <c r="A319">
        <v>318</v>
      </c>
      <c r="B319" t="s">
        <v>97</v>
      </c>
      <c r="C319">
        <v>4</v>
      </c>
      <c r="D319">
        <v>0.01</v>
      </c>
      <c r="E319">
        <v>0.04</v>
      </c>
      <c r="F319" s="447">
        <v>43460.876388888886</v>
      </c>
      <c r="G319">
        <v>1.05033</v>
      </c>
      <c r="H319" s="447">
        <v>43461.624305555553</v>
      </c>
      <c r="I319">
        <v>1.0468500000000001</v>
      </c>
      <c r="J319" s="447">
        <v>43462.168055555558</v>
      </c>
      <c r="K319">
        <v>1.0509200000000001</v>
      </c>
      <c r="L319">
        <v>34.799999999999272</v>
      </c>
      <c r="M319">
        <v>40.700000000000728</v>
      </c>
      <c r="N319">
        <v>6.08</v>
      </c>
      <c r="O319" s="394">
        <v>1.2916666666715173</v>
      </c>
    </row>
    <row r="320" spans="1:15">
      <c r="A320">
        <v>319</v>
      </c>
      <c r="B320" t="s">
        <v>97</v>
      </c>
      <c r="C320">
        <v>1</v>
      </c>
      <c r="D320">
        <v>0.01</v>
      </c>
      <c r="E320">
        <v>0.01</v>
      </c>
      <c r="F320" s="447">
        <v>43462.22152777778</v>
      </c>
      <c r="G320">
        <v>1.0503400000000001</v>
      </c>
      <c r="H320" s="447">
        <v>43462.22152777778</v>
      </c>
      <c r="I320">
        <v>1.0503400000000001</v>
      </c>
      <c r="J320" s="447">
        <v>43462.436111111114</v>
      </c>
      <c r="K320">
        <v>1.05233</v>
      </c>
      <c r="L320">
        <v>0</v>
      </c>
      <c r="M320">
        <v>19.899999999999636</v>
      </c>
      <c r="N320">
        <v>1.34</v>
      </c>
      <c r="O320" s="394">
        <v>0.21458333333430346</v>
      </c>
    </row>
    <row r="321" spans="1:15">
      <c r="A321">
        <v>320</v>
      </c>
      <c r="B321" t="s">
        <v>97</v>
      </c>
      <c r="C321">
        <v>3</v>
      </c>
      <c r="D321">
        <v>0.01</v>
      </c>
      <c r="E321">
        <v>0.03</v>
      </c>
      <c r="F321" s="447">
        <v>43462.470833333333</v>
      </c>
      <c r="G321">
        <v>1.0516099999999999</v>
      </c>
      <c r="H321" s="447">
        <v>43462.661805555559</v>
      </c>
      <c r="I321">
        <v>1.04938</v>
      </c>
      <c r="J321" s="447">
        <v>43465.185416666667</v>
      </c>
      <c r="K321">
        <v>1.0525</v>
      </c>
      <c r="L321">
        <v>22.299999999999272</v>
      </c>
      <c r="M321">
        <v>31.200000000000728</v>
      </c>
      <c r="N321">
        <v>3.9499999999999997</v>
      </c>
      <c r="O321" s="394">
        <v>0.71458333333430346</v>
      </c>
    </row>
    <row r="322" spans="1:15">
      <c r="A322">
        <v>321</v>
      </c>
      <c r="B322" t="s">
        <v>97</v>
      </c>
      <c r="C322">
        <v>9</v>
      </c>
      <c r="D322">
        <v>0.16</v>
      </c>
      <c r="E322">
        <v>0.38999999999999996</v>
      </c>
      <c r="F322" s="447">
        <v>43465.199305555558</v>
      </c>
      <c r="G322">
        <v>1.0517300000000001</v>
      </c>
      <c r="H322" s="447">
        <v>43467.943055555559</v>
      </c>
      <c r="I322">
        <v>1.01983</v>
      </c>
      <c r="J322" s="447">
        <v>43467.948611111111</v>
      </c>
      <c r="K322">
        <v>1.0319800000000001</v>
      </c>
      <c r="L322">
        <v>319.00000000000182</v>
      </c>
      <c r="M322">
        <v>121.50000000000182</v>
      </c>
      <c r="N322">
        <v>89.25</v>
      </c>
      <c r="O322" s="394">
        <v>2.7493055555532919</v>
      </c>
    </row>
    <row r="323" spans="1:15">
      <c r="A323">
        <v>322</v>
      </c>
      <c r="B323" t="s">
        <v>98</v>
      </c>
      <c r="C323">
        <v>11</v>
      </c>
      <c r="D323">
        <v>0.56999999999999995</v>
      </c>
      <c r="E323">
        <v>1.2599999999999998</v>
      </c>
      <c r="F323" s="447">
        <v>43467.976388888892</v>
      </c>
      <c r="G323">
        <v>1.0416799999999999</v>
      </c>
      <c r="H323" s="447">
        <v>43486.225694444445</v>
      </c>
      <c r="I323">
        <v>1.06691</v>
      </c>
      <c r="J323" s="447">
        <v>43487.90625</v>
      </c>
      <c r="K323">
        <v>1.0578300000000003</v>
      </c>
      <c r="L323">
        <v>252.30000000000109</v>
      </c>
      <c r="M323">
        <v>90.799999999997453</v>
      </c>
      <c r="N323">
        <v>271.58999999999997</v>
      </c>
      <c r="O323" s="394">
        <v>13.929861111108039</v>
      </c>
    </row>
    <row r="324" spans="1:15">
      <c r="A324">
        <v>323</v>
      </c>
      <c r="B324" t="s">
        <v>97</v>
      </c>
      <c r="C324">
        <v>2</v>
      </c>
      <c r="D324">
        <v>0.01</v>
      </c>
      <c r="E324">
        <v>0.02</v>
      </c>
      <c r="F324" s="447">
        <v>43467.981944444444</v>
      </c>
      <c r="G324">
        <v>1.0429600000000001</v>
      </c>
      <c r="H324" s="447">
        <v>43467.989583333336</v>
      </c>
      <c r="I324">
        <v>1.0418400000000001</v>
      </c>
      <c r="J324" s="447">
        <v>43468.000694444447</v>
      </c>
      <c r="K324">
        <v>1.0444</v>
      </c>
      <c r="L324">
        <v>11.199999999998909</v>
      </c>
      <c r="M324">
        <v>25.599999999998545</v>
      </c>
      <c r="N324">
        <v>2.5099999999999998</v>
      </c>
      <c r="O324" s="394">
        <v>1.8750000002910383E-2</v>
      </c>
    </row>
    <row r="325" spans="1:15">
      <c r="A325">
        <v>324</v>
      </c>
      <c r="B325" t="s">
        <v>97</v>
      </c>
      <c r="C325">
        <v>1</v>
      </c>
      <c r="D325">
        <v>0.01</v>
      </c>
      <c r="E325">
        <v>0.01</v>
      </c>
      <c r="F325" s="447">
        <v>43468.004861111112</v>
      </c>
      <c r="G325">
        <v>1.04382</v>
      </c>
      <c r="H325" s="447">
        <v>43468.004861111112</v>
      </c>
      <c r="I325">
        <v>1.04382</v>
      </c>
      <c r="J325" s="447">
        <v>43468.011111111111</v>
      </c>
      <c r="K325">
        <v>1.0458499999999999</v>
      </c>
      <c r="L325">
        <v>0</v>
      </c>
      <c r="M325">
        <v>20.300000000001091</v>
      </c>
      <c r="N325">
        <v>1.37</v>
      </c>
      <c r="O325" s="394">
        <v>6.2499999985448085E-3</v>
      </c>
    </row>
    <row r="326" spans="1:15">
      <c r="A326">
        <v>325</v>
      </c>
      <c r="B326" t="s">
        <v>97</v>
      </c>
      <c r="C326">
        <v>1</v>
      </c>
      <c r="D326">
        <v>0.01</v>
      </c>
      <c r="E326">
        <v>0.01</v>
      </c>
      <c r="F326" s="447">
        <v>43468.018750000003</v>
      </c>
      <c r="G326">
        <v>1.04548</v>
      </c>
      <c r="H326" s="447">
        <v>43468.018750000003</v>
      </c>
      <c r="I326">
        <v>1.04548</v>
      </c>
      <c r="J326" s="447">
        <v>43468.175000000003</v>
      </c>
      <c r="K326">
        <v>1.04749</v>
      </c>
      <c r="L326">
        <v>0</v>
      </c>
      <c r="M326">
        <v>20.100000000000364</v>
      </c>
      <c r="N326">
        <v>1.36</v>
      </c>
      <c r="O326" s="394">
        <v>0.15625</v>
      </c>
    </row>
    <row r="327" spans="1:15">
      <c r="A327">
        <v>326</v>
      </c>
      <c r="B327" t="s">
        <v>97</v>
      </c>
      <c r="C327">
        <v>1</v>
      </c>
      <c r="D327">
        <v>0.01</v>
      </c>
      <c r="E327">
        <v>0.01</v>
      </c>
      <c r="F327" s="447">
        <v>43468.224305555559</v>
      </c>
      <c r="G327">
        <v>1.0464500000000001</v>
      </c>
      <c r="H327" s="447">
        <v>43468.224305555559</v>
      </c>
      <c r="I327">
        <v>1.0464500000000001</v>
      </c>
      <c r="J327" s="447">
        <v>43468.326388888891</v>
      </c>
      <c r="K327">
        <v>1.04847</v>
      </c>
      <c r="L327">
        <v>0</v>
      </c>
      <c r="M327">
        <v>20.199999999998909</v>
      </c>
      <c r="N327">
        <v>1.36</v>
      </c>
      <c r="O327" s="394">
        <v>0.10208333333139308</v>
      </c>
    </row>
    <row r="328" spans="1:15">
      <c r="A328">
        <v>327</v>
      </c>
      <c r="B328" t="s">
        <v>97</v>
      </c>
      <c r="C328">
        <v>1</v>
      </c>
      <c r="D328">
        <v>0.01</v>
      </c>
      <c r="E328">
        <v>0.01</v>
      </c>
      <c r="F328" s="447">
        <v>43468.35</v>
      </c>
      <c r="G328">
        <v>1.0478000000000001</v>
      </c>
      <c r="H328" s="447">
        <v>43468.35</v>
      </c>
      <c r="I328">
        <v>1.0478000000000001</v>
      </c>
      <c r="J328" s="447">
        <v>43468.551388888889</v>
      </c>
      <c r="K328">
        <v>1.04982</v>
      </c>
      <c r="L328">
        <v>0</v>
      </c>
      <c r="M328">
        <v>20.199999999998909</v>
      </c>
      <c r="N328">
        <v>1.36</v>
      </c>
      <c r="O328" s="394">
        <v>0.20138888889050577</v>
      </c>
    </row>
    <row r="329" spans="1:15">
      <c r="A329">
        <v>328</v>
      </c>
      <c r="B329" t="s">
        <v>97</v>
      </c>
      <c r="C329">
        <v>3</v>
      </c>
      <c r="D329">
        <v>0.01</v>
      </c>
      <c r="E329">
        <v>0.03</v>
      </c>
      <c r="F329" s="447">
        <v>43468.615972222222</v>
      </c>
      <c r="G329">
        <v>1.0489599999999999</v>
      </c>
      <c r="H329" s="447">
        <v>43468.658333333333</v>
      </c>
      <c r="I329">
        <v>1.04671</v>
      </c>
      <c r="J329" s="447">
        <v>43469.20416666667</v>
      </c>
      <c r="K329">
        <v>1.0498799999999999</v>
      </c>
      <c r="L329">
        <v>22.499999999998181</v>
      </c>
      <c r="M329">
        <v>31.699999999998909</v>
      </c>
      <c r="N329">
        <v>4.05</v>
      </c>
      <c r="O329" s="394">
        <v>0.58819444444816327</v>
      </c>
    </row>
    <row r="330" spans="1:15">
      <c r="A330">
        <v>329</v>
      </c>
      <c r="B330" t="s">
        <v>97</v>
      </c>
      <c r="C330">
        <v>1</v>
      </c>
      <c r="D330">
        <v>0.01</v>
      </c>
      <c r="E330">
        <v>0.01</v>
      </c>
      <c r="F330" s="447">
        <v>43469.216666666667</v>
      </c>
      <c r="G330">
        <v>1.0494699999999999</v>
      </c>
      <c r="H330" s="447">
        <v>43469.216666666667</v>
      </c>
      <c r="I330">
        <v>1.0494699999999999</v>
      </c>
      <c r="J330" s="447">
        <v>43469.390277777777</v>
      </c>
      <c r="K330">
        <v>1.05148</v>
      </c>
      <c r="L330">
        <v>0</v>
      </c>
      <c r="M330">
        <v>20.100000000000364</v>
      </c>
      <c r="N330">
        <v>1.36</v>
      </c>
      <c r="O330" s="394">
        <v>0.17361111110949423</v>
      </c>
    </row>
    <row r="331" spans="1:15">
      <c r="A331">
        <v>330</v>
      </c>
      <c r="B331" t="s">
        <v>97</v>
      </c>
      <c r="C331">
        <v>1</v>
      </c>
      <c r="D331">
        <v>0.01</v>
      </c>
      <c r="E331">
        <v>0.01</v>
      </c>
      <c r="F331" s="447">
        <v>43469.393750000003</v>
      </c>
      <c r="G331">
        <v>1.05067</v>
      </c>
      <c r="H331" s="447">
        <v>43469.393750000003</v>
      </c>
      <c r="I331">
        <v>1.05067</v>
      </c>
      <c r="J331" s="447">
        <v>43469.445138888892</v>
      </c>
      <c r="K331">
        <v>1.0526599999999999</v>
      </c>
      <c r="L331">
        <v>0</v>
      </c>
      <c r="M331">
        <v>19.899999999997817</v>
      </c>
      <c r="N331">
        <v>1.34</v>
      </c>
      <c r="O331" s="394">
        <v>5.1388888889050577E-2</v>
      </c>
    </row>
    <row r="332" spans="1:15">
      <c r="A332">
        <v>331</v>
      </c>
      <c r="B332" t="s">
        <v>97</v>
      </c>
      <c r="C332">
        <v>1</v>
      </c>
      <c r="D332">
        <v>0.01</v>
      </c>
      <c r="E332">
        <v>0.01</v>
      </c>
      <c r="F332" s="447">
        <v>43469.453472222223</v>
      </c>
      <c r="G332">
        <v>1.0521</v>
      </c>
      <c r="H332" s="447">
        <v>43469.453472222223</v>
      </c>
      <c r="I332">
        <v>1.0521</v>
      </c>
      <c r="J332" s="447">
        <v>43469.600694444445</v>
      </c>
      <c r="K332">
        <v>1.0540799999999999</v>
      </c>
      <c r="L332">
        <v>0</v>
      </c>
      <c r="M332">
        <v>19.799999999999272</v>
      </c>
      <c r="N332">
        <v>1.34</v>
      </c>
      <c r="O332" s="394">
        <v>0.14722222222189885</v>
      </c>
    </row>
    <row r="333" spans="1:1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43469.622916666667</v>
      </c>
      <c r="G333">
        <v>1.0541199999999999</v>
      </c>
      <c r="H333" s="447">
        <v>43469.622916666667</v>
      </c>
      <c r="I333">
        <v>1.0541199999999999</v>
      </c>
      <c r="J333" s="447">
        <v>43469.864583333336</v>
      </c>
      <c r="K333">
        <v>1.0560799999999999</v>
      </c>
      <c r="L333">
        <v>0</v>
      </c>
      <c r="M333">
        <v>19.600000000000364</v>
      </c>
      <c r="N333">
        <v>1.32</v>
      </c>
      <c r="O333" s="394">
        <v>0.24166666666860692</v>
      </c>
    </row>
    <row r="334" spans="1:15">
      <c r="A334">
        <v>333</v>
      </c>
      <c r="B334" t="s">
        <v>97</v>
      </c>
      <c r="C334">
        <v>2</v>
      </c>
      <c r="D334">
        <v>0.01</v>
      </c>
      <c r="E334">
        <v>0.02</v>
      </c>
      <c r="F334" s="447">
        <v>43471.929166666669</v>
      </c>
      <c r="G334">
        <v>1.0560499999999999</v>
      </c>
      <c r="H334" s="447">
        <v>43472.412499999999</v>
      </c>
      <c r="I334">
        <v>1.0548900000000001</v>
      </c>
      <c r="J334" s="447">
        <v>43472.747916666667</v>
      </c>
      <c r="K334">
        <v>1.05749</v>
      </c>
      <c r="L334">
        <v>11.599999999998545</v>
      </c>
      <c r="M334">
        <v>25.999999999998181</v>
      </c>
      <c r="N334">
        <v>2.69</v>
      </c>
      <c r="O334" s="394">
        <v>-0.18125000000145519</v>
      </c>
    </row>
    <row r="335" spans="1:15">
      <c r="A335">
        <v>334</v>
      </c>
      <c r="B335" t="s">
        <v>97</v>
      </c>
      <c r="C335">
        <v>2</v>
      </c>
      <c r="D335">
        <v>0.01</v>
      </c>
      <c r="E335">
        <v>0.02</v>
      </c>
      <c r="F335" s="447">
        <v>43472.918055555558</v>
      </c>
      <c r="G335">
        <v>1.0577000000000001</v>
      </c>
      <c r="H335" s="447">
        <v>43473.288194444445</v>
      </c>
      <c r="I335">
        <v>1.0565899999999999</v>
      </c>
      <c r="J335" s="447">
        <v>43473.501388888886</v>
      </c>
      <c r="K335">
        <v>1.05921</v>
      </c>
      <c r="L335">
        <v>11.100000000000364</v>
      </c>
      <c r="M335">
        <v>26.200000000000728</v>
      </c>
      <c r="N335">
        <v>2.74</v>
      </c>
      <c r="O335" s="394">
        <v>0.58333333332848269</v>
      </c>
    </row>
    <row r="336" spans="1:15">
      <c r="A336">
        <v>335</v>
      </c>
      <c r="B336" t="s">
        <v>97</v>
      </c>
      <c r="C336">
        <v>1</v>
      </c>
      <c r="D336">
        <v>0.01</v>
      </c>
      <c r="E336">
        <v>0.01</v>
      </c>
      <c r="F336" s="447">
        <v>43473.517361111109</v>
      </c>
      <c r="G336">
        <v>1.0597099999999999</v>
      </c>
      <c r="H336" s="447">
        <v>43473.517361111109</v>
      </c>
      <c r="I336">
        <v>1.0597099999999999</v>
      </c>
      <c r="J336" s="447">
        <v>43473.552777777775</v>
      </c>
      <c r="K336">
        <v>1.0617700000000001</v>
      </c>
      <c r="L336">
        <v>0</v>
      </c>
      <c r="M336">
        <v>20.600000000002183</v>
      </c>
      <c r="N336">
        <v>1.39</v>
      </c>
      <c r="O336" s="394">
        <v>3.5416666665696539E-2</v>
      </c>
    </row>
    <row r="337" spans="1:15">
      <c r="A337">
        <v>336</v>
      </c>
      <c r="B337" t="s">
        <v>97</v>
      </c>
      <c r="C337">
        <v>2</v>
      </c>
      <c r="D337">
        <v>0.01</v>
      </c>
      <c r="E337">
        <v>0.02</v>
      </c>
      <c r="F337" s="447">
        <v>43473.637499999997</v>
      </c>
      <c r="G337">
        <v>1.06203</v>
      </c>
      <c r="H337" s="447">
        <v>43473.647222222222</v>
      </c>
      <c r="I337">
        <v>1.0609200000000001</v>
      </c>
      <c r="J337" s="447">
        <v>43473.996527777781</v>
      </c>
      <c r="K337">
        <v>1.06348</v>
      </c>
      <c r="L337">
        <v>11.100000000000364</v>
      </c>
      <c r="M337">
        <v>25.599999999998545</v>
      </c>
      <c r="N337">
        <v>2.71</v>
      </c>
      <c r="O337" s="394">
        <v>0.35902777778392192</v>
      </c>
    </row>
    <row r="338" spans="1:15">
      <c r="A338">
        <v>337</v>
      </c>
      <c r="B338" t="s">
        <v>97</v>
      </c>
      <c r="C338">
        <v>7</v>
      </c>
      <c r="D338">
        <v>0.05</v>
      </c>
      <c r="E338">
        <v>0.14000000000000001</v>
      </c>
      <c r="F338" s="447">
        <v>43474.013888888891</v>
      </c>
      <c r="G338">
        <v>1.06206</v>
      </c>
      <c r="H338" s="447">
        <v>43474.657638888886</v>
      </c>
      <c r="I338">
        <v>1.05518</v>
      </c>
      <c r="J338" s="447">
        <v>43476.020833333336</v>
      </c>
      <c r="K338">
        <v>1.0605199999999999</v>
      </c>
      <c r="L338">
        <v>68.800000000001091</v>
      </c>
      <c r="M338">
        <v>53.399999999999636</v>
      </c>
      <c r="N338">
        <v>29.759999999999998</v>
      </c>
      <c r="O338" s="394">
        <v>2.0069444444452529</v>
      </c>
    </row>
    <row r="339" spans="1:15">
      <c r="A339">
        <v>338</v>
      </c>
      <c r="B339" t="s">
        <v>97</v>
      </c>
      <c r="C339">
        <v>6</v>
      </c>
      <c r="D339">
        <v>0.03</v>
      </c>
      <c r="E339">
        <v>0.09</v>
      </c>
      <c r="F339" s="447">
        <v>43476.023611111108</v>
      </c>
      <c r="G339">
        <v>1.0599099999999999</v>
      </c>
      <c r="H339" s="447">
        <v>43476.758333333331</v>
      </c>
      <c r="I339">
        <v>1.0543400000000001</v>
      </c>
      <c r="J339" s="447">
        <v>43481.420138888891</v>
      </c>
      <c r="K339">
        <v>1.0593600000000001</v>
      </c>
      <c r="L339">
        <v>55.69999999999709</v>
      </c>
      <c r="M339">
        <v>50.199999999998909</v>
      </c>
      <c r="N339">
        <v>17.57</v>
      </c>
      <c r="O339" s="394">
        <v>3.3965277777824667</v>
      </c>
    </row>
    <row r="340" spans="1:15">
      <c r="A340">
        <v>339</v>
      </c>
      <c r="B340" t="s">
        <v>97</v>
      </c>
      <c r="C340">
        <v>3</v>
      </c>
      <c r="D340">
        <v>0.01</v>
      </c>
      <c r="E340">
        <v>0.03</v>
      </c>
      <c r="F340" s="447">
        <v>43481.455555555556</v>
      </c>
      <c r="G340">
        <v>1.05948</v>
      </c>
      <c r="H340" s="447">
        <v>43481.767361111109</v>
      </c>
      <c r="I340">
        <v>1.0572699999999999</v>
      </c>
      <c r="J340" s="447">
        <v>43482.207638888889</v>
      </c>
      <c r="K340">
        <v>1.0603800000000001</v>
      </c>
      <c r="L340">
        <v>22.100000000000364</v>
      </c>
      <c r="M340">
        <v>31.100000000002183</v>
      </c>
      <c r="N340">
        <v>3.7800000000000002</v>
      </c>
      <c r="O340" s="394">
        <v>0.75208333333284827</v>
      </c>
    </row>
    <row r="341" spans="1:1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43482.342361111114</v>
      </c>
      <c r="G341">
        <v>1.0622199999999999</v>
      </c>
      <c r="H341" s="447">
        <v>43482.342361111114</v>
      </c>
      <c r="I341">
        <v>1.0622199999999999</v>
      </c>
      <c r="J341" s="447">
        <v>43482.429166666669</v>
      </c>
      <c r="K341">
        <v>1.0642400000000001</v>
      </c>
      <c r="L341">
        <v>0</v>
      </c>
      <c r="M341">
        <v>20.200000000002547</v>
      </c>
      <c r="N341">
        <v>1.36</v>
      </c>
      <c r="O341" s="394">
        <v>8.6805555554747116E-2</v>
      </c>
    </row>
    <row r="342" spans="1:15">
      <c r="A342">
        <v>341</v>
      </c>
      <c r="B342" t="s">
        <v>97</v>
      </c>
      <c r="C342">
        <v>3</v>
      </c>
      <c r="D342">
        <v>0.01</v>
      </c>
      <c r="E342">
        <v>0.03</v>
      </c>
      <c r="F342" s="447">
        <v>43482.440972222219</v>
      </c>
      <c r="G342">
        <v>1.0640400000000001</v>
      </c>
      <c r="H342" s="447">
        <v>43483.331944444442</v>
      </c>
      <c r="I342">
        <v>1.0618000000000001</v>
      </c>
      <c r="J342" s="447">
        <v>43486.083333333336</v>
      </c>
      <c r="K342">
        <v>1.0649500000000003</v>
      </c>
      <c r="L342">
        <v>22.400000000001455</v>
      </c>
      <c r="M342">
        <v>31.500000000003638</v>
      </c>
      <c r="N342">
        <v>3.95</v>
      </c>
      <c r="O342" s="394">
        <v>1.6423611111167702</v>
      </c>
    </row>
    <row r="343" spans="1:1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43486.086111111108</v>
      </c>
      <c r="G343">
        <v>1.0637700000000001</v>
      </c>
      <c r="H343" s="447">
        <v>43486.086111111108</v>
      </c>
      <c r="I343">
        <v>1.0637700000000001</v>
      </c>
      <c r="J343" s="447">
        <v>43486.166666666664</v>
      </c>
      <c r="K343">
        <v>1.06579</v>
      </c>
      <c r="L343">
        <v>0</v>
      </c>
      <c r="M343">
        <v>20.199999999998909</v>
      </c>
      <c r="N343">
        <v>1.36</v>
      </c>
      <c r="O343" s="394">
        <v>8.0555555556202307E-2</v>
      </c>
    </row>
    <row r="344" spans="1:15">
      <c r="A344">
        <v>343</v>
      </c>
      <c r="B344" t="s">
        <v>97</v>
      </c>
      <c r="C344">
        <v>10</v>
      </c>
      <c r="D344">
        <v>0.3</v>
      </c>
      <c r="E344">
        <v>0.69</v>
      </c>
      <c r="F344" s="447">
        <v>43486.518750000003</v>
      </c>
      <c r="G344">
        <v>1.06366</v>
      </c>
      <c r="H344" s="447">
        <v>43502.068749999999</v>
      </c>
      <c r="I344">
        <v>1.04297</v>
      </c>
      <c r="J344" s="447">
        <v>43503.168055555558</v>
      </c>
      <c r="K344">
        <v>1.05223</v>
      </c>
      <c r="L344">
        <v>206.90000000000146</v>
      </c>
      <c r="M344">
        <v>92.600000000000364</v>
      </c>
      <c r="N344">
        <v>153.19</v>
      </c>
      <c r="O344" s="394">
        <v>12.649305555554747</v>
      </c>
    </row>
    <row r="345" spans="1:15">
      <c r="A345">
        <v>344</v>
      </c>
      <c r="B345" t="s">
        <v>98</v>
      </c>
      <c r="C345">
        <v>1</v>
      </c>
      <c r="D345">
        <v>0.01</v>
      </c>
      <c r="E345">
        <v>0.01</v>
      </c>
      <c r="F345" s="447">
        <v>43487.909722222219</v>
      </c>
      <c r="G345">
        <v>1.0563800000000001</v>
      </c>
      <c r="H345" s="447">
        <v>43487.909722222219</v>
      </c>
      <c r="I345">
        <v>1.0563800000000001</v>
      </c>
      <c r="J345" s="447">
        <v>43487.915972222225</v>
      </c>
      <c r="K345">
        <v>1.0544899999999999</v>
      </c>
      <c r="L345">
        <v>0</v>
      </c>
      <c r="M345">
        <v>18.900000000001455</v>
      </c>
      <c r="N345">
        <v>1.27</v>
      </c>
      <c r="O345" s="394">
        <v>6.2500000058207661E-3</v>
      </c>
    </row>
    <row r="346" spans="1:15">
      <c r="A346">
        <v>345</v>
      </c>
      <c r="B346" t="s">
        <v>98</v>
      </c>
      <c r="C346">
        <v>1</v>
      </c>
      <c r="D346">
        <v>0.01</v>
      </c>
      <c r="E346">
        <v>0.01</v>
      </c>
      <c r="F346" s="447">
        <v>43487.922222222223</v>
      </c>
      <c r="G346">
        <v>1.0551299999999999</v>
      </c>
      <c r="H346" s="447">
        <v>43487.922222222223</v>
      </c>
      <c r="I346">
        <v>1.0551299999999999</v>
      </c>
      <c r="J346" s="447">
        <v>43488.018055555556</v>
      </c>
      <c r="K346">
        <v>1.05297</v>
      </c>
      <c r="L346">
        <v>0</v>
      </c>
      <c r="M346">
        <v>21.600000000000364</v>
      </c>
      <c r="N346">
        <v>1.43</v>
      </c>
      <c r="O346" s="394">
        <v>9.5833333332848269E-2</v>
      </c>
    </row>
    <row r="347" spans="1:15">
      <c r="A347">
        <v>346</v>
      </c>
      <c r="B347" t="s">
        <v>98</v>
      </c>
      <c r="C347">
        <v>2</v>
      </c>
      <c r="D347">
        <v>0.01</v>
      </c>
      <c r="E347">
        <v>0.02</v>
      </c>
      <c r="F347" s="447">
        <v>43488.046527777777</v>
      </c>
      <c r="G347">
        <v>1.0529200000000001</v>
      </c>
      <c r="H347" s="447">
        <v>43488.086111111108</v>
      </c>
      <c r="I347">
        <v>1.0540499999999999</v>
      </c>
      <c r="J347" s="447">
        <v>43488.273611111108</v>
      </c>
      <c r="K347">
        <v>1.0515000000000001</v>
      </c>
      <c r="L347">
        <v>11.299999999999272</v>
      </c>
      <c r="M347">
        <v>25.499999999998181</v>
      </c>
      <c r="N347">
        <v>2.6799999999999997</v>
      </c>
      <c r="O347" s="394">
        <v>0.22708333333139308</v>
      </c>
    </row>
    <row r="348" spans="1:15">
      <c r="A348">
        <v>347</v>
      </c>
      <c r="B348" t="s">
        <v>98</v>
      </c>
      <c r="C348">
        <v>2</v>
      </c>
      <c r="D348">
        <v>0.01</v>
      </c>
      <c r="E348">
        <v>0.02</v>
      </c>
      <c r="F348" s="447">
        <v>43488.298611111109</v>
      </c>
      <c r="G348">
        <v>1.0520700000000001</v>
      </c>
      <c r="H348" s="447">
        <v>43489.024305555555</v>
      </c>
      <c r="I348">
        <v>1.05318</v>
      </c>
      <c r="J348" s="447">
        <v>43489.086805555555</v>
      </c>
      <c r="K348">
        <v>1.05057</v>
      </c>
      <c r="L348">
        <v>11.099999999998545</v>
      </c>
      <c r="M348">
        <v>26.099999999998545</v>
      </c>
      <c r="N348">
        <v>2.69</v>
      </c>
      <c r="O348" s="394">
        <v>0.78819444444525288</v>
      </c>
    </row>
    <row r="349" spans="1:15">
      <c r="A349">
        <v>348</v>
      </c>
      <c r="B349" t="s">
        <v>98</v>
      </c>
      <c r="C349">
        <v>1</v>
      </c>
      <c r="D349">
        <v>0.01</v>
      </c>
      <c r="E349">
        <v>0.01</v>
      </c>
      <c r="F349" s="447">
        <v>43489.09097222222</v>
      </c>
      <c r="G349">
        <v>1.05067</v>
      </c>
      <c r="H349" s="447">
        <v>43489.09097222222</v>
      </c>
      <c r="I349">
        <v>1.05067</v>
      </c>
      <c r="J349" s="447">
        <v>43489.184027777781</v>
      </c>
      <c r="K349">
        <v>1.0486800000000001</v>
      </c>
      <c r="L349">
        <v>0</v>
      </c>
      <c r="M349">
        <v>19.899999999999636</v>
      </c>
      <c r="N349">
        <v>1.34</v>
      </c>
      <c r="O349" s="394">
        <v>9.3055555560567882E-2</v>
      </c>
    </row>
    <row r="350" spans="1:15">
      <c r="A350">
        <v>349</v>
      </c>
      <c r="B350" t="s">
        <v>98</v>
      </c>
      <c r="C350">
        <v>1</v>
      </c>
      <c r="D350">
        <v>0.01</v>
      </c>
      <c r="E350">
        <v>0.01</v>
      </c>
      <c r="F350" s="447">
        <v>43489.207638888889</v>
      </c>
      <c r="G350">
        <v>1.0492600000000001</v>
      </c>
      <c r="H350" s="447">
        <v>43489.207638888889</v>
      </c>
      <c r="I350">
        <v>1.0492600000000001</v>
      </c>
      <c r="J350" s="447">
        <v>43489.32708333333</v>
      </c>
      <c r="K350">
        <v>1.0472999999999999</v>
      </c>
      <c r="L350">
        <v>0</v>
      </c>
      <c r="M350">
        <v>19.600000000002183</v>
      </c>
      <c r="N350">
        <v>1.32</v>
      </c>
      <c r="O350" s="394">
        <v>0.11944444444088731</v>
      </c>
    </row>
    <row r="351" spans="1:15">
      <c r="A351">
        <v>350</v>
      </c>
      <c r="B351" t="s">
        <v>98</v>
      </c>
      <c r="C351">
        <v>3</v>
      </c>
      <c r="D351">
        <v>0.01</v>
      </c>
      <c r="E351">
        <v>0.03</v>
      </c>
      <c r="F351" s="447">
        <v>43489.35</v>
      </c>
      <c r="G351">
        <v>1.04803</v>
      </c>
      <c r="H351" s="447">
        <v>43492.916666666664</v>
      </c>
      <c r="I351">
        <v>1.05027</v>
      </c>
      <c r="J351" s="447">
        <v>43494.020833333336</v>
      </c>
      <c r="K351">
        <v>1.0470999999999999</v>
      </c>
      <c r="L351">
        <v>22.400000000001455</v>
      </c>
      <c r="M351">
        <v>31.700000000000728</v>
      </c>
      <c r="N351">
        <v>3.95</v>
      </c>
      <c r="O351" s="394">
        <v>2.6708333333372138</v>
      </c>
    </row>
    <row r="352" spans="1:15">
      <c r="A352">
        <v>351</v>
      </c>
      <c r="B352" t="s">
        <v>98</v>
      </c>
      <c r="C352">
        <v>2</v>
      </c>
      <c r="D352">
        <v>0.01</v>
      </c>
      <c r="E352">
        <v>0.02</v>
      </c>
      <c r="F352" s="447">
        <v>43494.036111111112</v>
      </c>
      <c r="G352">
        <v>1.0471999999999999</v>
      </c>
      <c r="H352" s="447">
        <v>43494.097222222219</v>
      </c>
      <c r="I352">
        <v>1.0483</v>
      </c>
      <c r="J352" s="447">
        <v>43494.28402777778</v>
      </c>
      <c r="K352">
        <v>1.04572</v>
      </c>
      <c r="L352">
        <v>11.000000000001819</v>
      </c>
      <c r="M352">
        <v>25.799999999999272</v>
      </c>
      <c r="N352">
        <v>2.74</v>
      </c>
      <c r="O352" s="394">
        <v>0.24791666666715173</v>
      </c>
    </row>
    <row r="353" spans="1:15">
      <c r="A353">
        <v>352</v>
      </c>
      <c r="B353" t="s">
        <v>98</v>
      </c>
      <c r="C353">
        <v>7</v>
      </c>
      <c r="D353">
        <v>0.05</v>
      </c>
      <c r="E353">
        <v>0.14000000000000001</v>
      </c>
      <c r="F353" s="447">
        <v>43494.286805555559</v>
      </c>
      <c r="G353">
        <v>1.0461199999999999</v>
      </c>
      <c r="H353" s="447">
        <v>43495.790972222225</v>
      </c>
      <c r="I353">
        <v>1.05301</v>
      </c>
      <c r="J353" s="447">
        <v>43497.163194444445</v>
      </c>
      <c r="K353">
        <v>1.0476099999999999</v>
      </c>
      <c r="L353">
        <v>68.900000000001455</v>
      </c>
      <c r="M353">
        <v>54.000000000001819</v>
      </c>
      <c r="N353">
        <v>30.18</v>
      </c>
      <c r="O353" s="394">
        <v>2.8763888888861402</v>
      </c>
    </row>
    <row r="354" spans="1:15">
      <c r="A354">
        <v>353</v>
      </c>
      <c r="B354" t="s">
        <v>98</v>
      </c>
      <c r="C354">
        <v>3</v>
      </c>
      <c r="D354">
        <v>0.01</v>
      </c>
      <c r="E354">
        <v>0.03</v>
      </c>
      <c r="F354" s="447">
        <v>43497.561111111114</v>
      </c>
      <c r="G354">
        <v>1.04901</v>
      </c>
      <c r="H354" s="447">
        <v>43497.701388888891</v>
      </c>
      <c r="I354">
        <v>1.05122</v>
      </c>
      <c r="J354" s="447">
        <v>43501.007638888892</v>
      </c>
      <c r="K354">
        <v>1.0481100000000003</v>
      </c>
      <c r="L354">
        <v>22.100000000000364</v>
      </c>
      <c r="M354">
        <v>31.099999999996726</v>
      </c>
      <c r="N354">
        <v>3.91</v>
      </c>
      <c r="O354" s="394">
        <v>1.4465277777781012</v>
      </c>
    </row>
    <row r="355" spans="1:15">
      <c r="A355">
        <v>354</v>
      </c>
      <c r="B355" t="s">
        <v>98</v>
      </c>
      <c r="C355">
        <v>5</v>
      </c>
      <c r="D355">
        <v>0.02</v>
      </c>
      <c r="E355">
        <v>0.06</v>
      </c>
      <c r="F355" s="447">
        <v>43501.033333333333</v>
      </c>
      <c r="G355">
        <v>1.0474000000000001</v>
      </c>
      <c r="H355" s="447">
        <v>43501.180555555555</v>
      </c>
      <c r="I355">
        <v>1.05193</v>
      </c>
      <c r="J355" s="447">
        <v>43502.0625</v>
      </c>
      <c r="K355">
        <v>1.04745</v>
      </c>
      <c r="L355">
        <v>45.299999999999272</v>
      </c>
      <c r="M355">
        <v>44.800000000001091</v>
      </c>
      <c r="N355">
        <v>10.370000000000001</v>
      </c>
      <c r="O355" s="394">
        <v>1.0291666666671517</v>
      </c>
    </row>
    <row r="356" spans="1:15">
      <c r="A356">
        <v>355</v>
      </c>
      <c r="B356" t="s">
        <v>98</v>
      </c>
      <c r="C356">
        <v>1</v>
      </c>
      <c r="D356">
        <v>0.01</v>
      </c>
      <c r="E356">
        <v>0.01</v>
      </c>
      <c r="F356" s="447">
        <v>43502.088888888888</v>
      </c>
      <c r="G356">
        <v>1.0424599999999999</v>
      </c>
      <c r="H356" s="447">
        <v>43502.088888888888</v>
      </c>
      <c r="I356">
        <v>1.0424599999999999</v>
      </c>
      <c r="J356" s="447">
        <v>43502.106249999997</v>
      </c>
      <c r="K356">
        <v>1.04043</v>
      </c>
      <c r="L356">
        <v>0</v>
      </c>
      <c r="M356">
        <v>20.299999999999272</v>
      </c>
      <c r="N356">
        <v>1.37</v>
      </c>
      <c r="O356" s="394">
        <v>1.7361111109494232E-2</v>
      </c>
    </row>
    <row r="357" spans="1:15">
      <c r="A357">
        <v>356</v>
      </c>
      <c r="B357" t="s">
        <v>98</v>
      </c>
      <c r="C357">
        <v>6</v>
      </c>
      <c r="D357">
        <v>0.05</v>
      </c>
      <c r="E357">
        <v>0.13</v>
      </c>
      <c r="F357" s="447">
        <v>43502.109027777777</v>
      </c>
      <c r="G357">
        <v>1.04111</v>
      </c>
      <c r="H357" s="447">
        <v>43503.077777777777</v>
      </c>
      <c r="I357">
        <v>1.05132</v>
      </c>
      <c r="J357" s="447">
        <v>43509.041666666664</v>
      </c>
      <c r="K357">
        <v>1.04538</v>
      </c>
      <c r="L357">
        <v>102.10000000000036</v>
      </c>
      <c r="M357">
        <v>59.400000000001455</v>
      </c>
      <c r="N357">
        <v>29.37</v>
      </c>
      <c r="O357" s="394">
        <v>4.9326388888875954</v>
      </c>
    </row>
    <row r="358" spans="1:15">
      <c r="A358">
        <v>357</v>
      </c>
      <c r="B358" t="s">
        <v>97</v>
      </c>
      <c r="C358">
        <v>3</v>
      </c>
      <c r="D358">
        <v>0.01</v>
      </c>
      <c r="E358">
        <v>0.03</v>
      </c>
      <c r="F358" s="447">
        <v>43503.279166666667</v>
      </c>
      <c r="G358">
        <v>1.0514699999999999</v>
      </c>
      <c r="H358" s="447">
        <v>43503.688194444447</v>
      </c>
      <c r="I358">
        <v>1.0492600000000001</v>
      </c>
      <c r="J358" s="447">
        <v>43503.885416666664</v>
      </c>
      <c r="K358">
        <v>1.05236</v>
      </c>
      <c r="L358">
        <v>22.099999999998545</v>
      </c>
      <c r="M358">
        <v>31</v>
      </c>
      <c r="N358">
        <v>4.04</v>
      </c>
      <c r="O358" s="394">
        <v>0.60624999999708962</v>
      </c>
    </row>
    <row r="359" spans="1:15">
      <c r="A359">
        <v>358</v>
      </c>
      <c r="B359" t="s">
        <v>97</v>
      </c>
      <c r="C359">
        <v>3</v>
      </c>
      <c r="D359">
        <v>0.01</v>
      </c>
      <c r="E359">
        <v>0.03</v>
      </c>
      <c r="F359" s="447">
        <v>43503.925694444442</v>
      </c>
      <c r="G359">
        <v>1.05227</v>
      </c>
      <c r="H359" s="447">
        <v>43504.15347222222</v>
      </c>
      <c r="I359">
        <v>1.04806</v>
      </c>
      <c r="J359" s="447">
        <v>43504.611111111109</v>
      </c>
      <c r="K359">
        <v>1.05186</v>
      </c>
      <c r="L359">
        <v>42.100000000000364</v>
      </c>
      <c r="M359">
        <v>38</v>
      </c>
      <c r="N359">
        <v>4.04</v>
      </c>
      <c r="O359" s="394">
        <v>0.68541666666715173</v>
      </c>
    </row>
    <row r="360" spans="1:15">
      <c r="A360">
        <v>359</v>
      </c>
      <c r="B360" t="s">
        <v>97</v>
      </c>
      <c r="C360">
        <v>3</v>
      </c>
      <c r="D360">
        <v>0.01</v>
      </c>
      <c r="E360">
        <v>0.03</v>
      </c>
      <c r="F360" s="447">
        <v>43504.625694444447</v>
      </c>
      <c r="G360">
        <v>1.0510699999999999</v>
      </c>
      <c r="H360" s="447">
        <v>43507.070138888892</v>
      </c>
      <c r="I360">
        <v>1.0488299999999999</v>
      </c>
      <c r="J360" s="447">
        <v>43508.083333333336</v>
      </c>
      <c r="K360">
        <v>1.0520300000000002</v>
      </c>
      <c r="L360">
        <v>22.399999999999636</v>
      </c>
      <c r="M360">
        <v>32.000000000003638</v>
      </c>
      <c r="N360">
        <v>4.05</v>
      </c>
      <c r="O360" s="394">
        <v>1.4576388888890506</v>
      </c>
    </row>
    <row r="361" spans="1:15">
      <c r="A361">
        <v>360</v>
      </c>
      <c r="B361" t="s">
        <v>97</v>
      </c>
      <c r="C361">
        <v>1</v>
      </c>
      <c r="D361">
        <v>0.01</v>
      </c>
      <c r="E361">
        <v>0.01</v>
      </c>
      <c r="F361" s="447">
        <v>43508.113888888889</v>
      </c>
      <c r="G361">
        <v>1.0512999999999999</v>
      </c>
      <c r="H361" s="447">
        <v>43508.113888888889</v>
      </c>
      <c r="I361">
        <v>1.0512999999999999</v>
      </c>
      <c r="J361" s="447">
        <v>43508.731249999997</v>
      </c>
      <c r="K361">
        <v>1.05331</v>
      </c>
      <c r="L361">
        <v>0</v>
      </c>
      <c r="M361">
        <v>20.100000000002183</v>
      </c>
      <c r="N361">
        <v>1.36</v>
      </c>
      <c r="O361" s="394">
        <v>0.61736111110803904</v>
      </c>
    </row>
    <row r="362" spans="1:15">
      <c r="A362">
        <v>361</v>
      </c>
      <c r="B362" t="s">
        <v>97</v>
      </c>
      <c r="C362">
        <v>4</v>
      </c>
      <c r="D362">
        <v>0.05</v>
      </c>
      <c r="E362">
        <v>0.11</v>
      </c>
      <c r="F362" s="447">
        <v>43508.918055555558</v>
      </c>
      <c r="G362">
        <v>1.05243</v>
      </c>
      <c r="H362" s="447">
        <v>43509.088194444441</v>
      </c>
      <c r="I362">
        <v>1.0413399999999999</v>
      </c>
      <c r="J362" s="447">
        <v>43517.020833333336</v>
      </c>
      <c r="K362">
        <v>1.04766</v>
      </c>
      <c r="L362">
        <v>110.89999999999964</v>
      </c>
      <c r="M362">
        <v>63.200000000000728</v>
      </c>
      <c r="N362">
        <v>25</v>
      </c>
      <c r="O362" s="394">
        <v>6.1027777777781012</v>
      </c>
    </row>
    <row r="363" spans="1:15">
      <c r="A363">
        <v>362</v>
      </c>
      <c r="B363" t="s">
        <v>98</v>
      </c>
      <c r="C363">
        <v>1</v>
      </c>
      <c r="D363">
        <v>0.01</v>
      </c>
      <c r="E363">
        <v>0.01</v>
      </c>
      <c r="F363" s="447">
        <v>43509.041666666664</v>
      </c>
      <c r="G363">
        <v>1.0466200000000001</v>
      </c>
      <c r="H363" s="447">
        <v>43509.041666666664</v>
      </c>
      <c r="I363">
        <v>1.0466200000000001</v>
      </c>
      <c r="J363" s="447">
        <v>43509.041666666664</v>
      </c>
      <c r="K363">
        <v>1.0456000000000001</v>
      </c>
      <c r="L363">
        <v>0</v>
      </c>
      <c r="M363">
        <v>10.200000000000728</v>
      </c>
      <c r="N363">
        <v>0.69</v>
      </c>
      <c r="O363" s="394">
        <v>0</v>
      </c>
    </row>
    <row r="364" spans="1:15">
      <c r="A364">
        <v>363</v>
      </c>
      <c r="B364" t="s">
        <v>98</v>
      </c>
      <c r="C364">
        <v>1</v>
      </c>
      <c r="D364">
        <v>0.01</v>
      </c>
      <c r="E364">
        <v>0.01</v>
      </c>
      <c r="F364" s="447">
        <v>43509.051388888889</v>
      </c>
      <c r="G364">
        <v>1.04511</v>
      </c>
      <c r="H364" s="447">
        <v>43509.051388888889</v>
      </c>
      <c r="I364">
        <v>1.04511</v>
      </c>
      <c r="J364" s="447">
        <v>43509.086111111108</v>
      </c>
      <c r="K364">
        <v>1.04312</v>
      </c>
      <c r="L364">
        <v>0</v>
      </c>
      <c r="M364">
        <v>19.899999999999636</v>
      </c>
      <c r="N364">
        <v>1.34</v>
      </c>
      <c r="O364" s="394">
        <v>3.4722222218988463E-2</v>
      </c>
    </row>
    <row r="365" spans="1:15">
      <c r="A365">
        <v>364</v>
      </c>
      <c r="B365" t="s">
        <v>98</v>
      </c>
      <c r="C365">
        <v>1</v>
      </c>
      <c r="D365">
        <v>0.01</v>
      </c>
      <c r="E365">
        <v>0.01</v>
      </c>
      <c r="F365" s="447">
        <v>43509.095138888886</v>
      </c>
      <c r="G365">
        <v>1.0428900000000001</v>
      </c>
      <c r="H365" s="447">
        <v>43509.095138888886</v>
      </c>
      <c r="I365">
        <v>1.0428900000000001</v>
      </c>
      <c r="J365" s="447">
        <v>43509.106249999997</v>
      </c>
      <c r="K365">
        <v>1.04084</v>
      </c>
      <c r="L365">
        <v>0</v>
      </c>
      <c r="M365">
        <v>20.500000000001819</v>
      </c>
      <c r="N365">
        <v>1.38</v>
      </c>
      <c r="O365" s="394">
        <v>1.1111111110949423E-2</v>
      </c>
    </row>
    <row r="366" spans="1:15">
      <c r="A366">
        <v>365</v>
      </c>
      <c r="B366" t="s">
        <v>98</v>
      </c>
      <c r="C366">
        <v>4</v>
      </c>
      <c r="D366">
        <v>0.01</v>
      </c>
      <c r="E366">
        <v>0.04</v>
      </c>
      <c r="F366" s="447">
        <v>43509.120138888888</v>
      </c>
      <c r="G366">
        <v>1.0401899999999999</v>
      </c>
      <c r="H366" s="447">
        <v>43509.34652777778</v>
      </c>
      <c r="I366">
        <v>1.0435000000000001</v>
      </c>
      <c r="J366" s="447">
        <v>43510.421527777777</v>
      </c>
      <c r="K366">
        <v>1.0394300000000001</v>
      </c>
      <c r="L366">
        <v>33.100000000002183</v>
      </c>
      <c r="M366">
        <v>40.700000000000728</v>
      </c>
      <c r="N366">
        <v>6.1899999999999995</v>
      </c>
      <c r="O366" s="394">
        <v>1.3013888888890506</v>
      </c>
    </row>
    <row r="367" spans="1:15">
      <c r="A367">
        <v>366</v>
      </c>
      <c r="B367" t="s">
        <v>98</v>
      </c>
      <c r="C367">
        <v>1</v>
      </c>
      <c r="D367">
        <v>0.01</v>
      </c>
      <c r="E367">
        <v>0.01</v>
      </c>
      <c r="F367" s="447">
        <v>43510.55</v>
      </c>
      <c r="G367">
        <v>1.0403800000000001</v>
      </c>
      <c r="H367" s="447">
        <v>43510.55</v>
      </c>
      <c r="I367">
        <v>1.0403800000000001</v>
      </c>
      <c r="J367" s="447">
        <v>43510.564583333333</v>
      </c>
      <c r="K367">
        <v>1.0383899999999999</v>
      </c>
      <c r="L367">
        <v>0</v>
      </c>
      <c r="M367">
        <v>19.900000000001455</v>
      </c>
      <c r="N367">
        <v>1.34</v>
      </c>
      <c r="O367" s="394">
        <v>1.4583333329937886E-2</v>
      </c>
    </row>
    <row r="368" spans="1:15">
      <c r="A368">
        <v>367</v>
      </c>
      <c r="B368" t="s">
        <v>98</v>
      </c>
      <c r="C368">
        <v>2</v>
      </c>
      <c r="D368">
        <v>0.01</v>
      </c>
      <c r="E368">
        <v>0.02</v>
      </c>
      <c r="F368" s="447">
        <v>43510.587500000001</v>
      </c>
      <c r="G368">
        <v>1.03868</v>
      </c>
      <c r="H368" s="447">
        <v>43511</v>
      </c>
      <c r="I368">
        <v>1.03979</v>
      </c>
      <c r="J368" s="447">
        <v>43511.432638888888</v>
      </c>
      <c r="K368">
        <v>1.03722</v>
      </c>
      <c r="L368">
        <v>11.099999999998545</v>
      </c>
      <c r="M368">
        <v>25.699999999998909</v>
      </c>
      <c r="N368">
        <v>2.6799999999999997</v>
      </c>
      <c r="O368" s="394">
        <v>0.84513888888614019</v>
      </c>
    </row>
    <row r="369" spans="1:15">
      <c r="A369">
        <v>368</v>
      </c>
      <c r="B369" t="s">
        <v>98</v>
      </c>
      <c r="C369">
        <v>7</v>
      </c>
      <c r="D369">
        <v>0.05</v>
      </c>
      <c r="E369">
        <v>0.14000000000000001</v>
      </c>
      <c r="F369" s="447">
        <v>43511.570138888892</v>
      </c>
      <c r="G369">
        <v>1.0384899999999999</v>
      </c>
      <c r="H369" s="447">
        <v>43516.993055555555</v>
      </c>
      <c r="I369">
        <v>1.04512</v>
      </c>
      <c r="J369" s="447">
        <v>43517.250694444447</v>
      </c>
      <c r="K369">
        <v>1.0398000000000001</v>
      </c>
      <c r="L369">
        <v>66.300000000001091</v>
      </c>
      <c r="M369">
        <v>53.200000000000728</v>
      </c>
      <c r="N369">
        <v>30.18</v>
      </c>
      <c r="O369" s="394">
        <v>3.6805555555547471</v>
      </c>
    </row>
    <row r="370" spans="1:15">
      <c r="A370">
        <v>369</v>
      </c>
      <c r="B370" t="s">
        <v>97</v>
      </c>
      <c r="C370">
        <v>1</v>
      </c>
      <c r="D370">
        <v>0.01</v>
      </c>
      <c r="E370">
        <v>0.01</v>
      </c>
      <c r="F370" s="447">
        <v>43517.020833333336</v>
      </c>
      <c r="G370">
        <v>1.0464</v>
      </c>
      <c r="H370" s="447">
        <v>43517.020833333336</v>
      </c>
      <c r="I370">
        <v>1.0464</v>
      </c>
      <c r="J370" s="447">
        <v>43517.020833333336</v>
      </c>
      <c r="K370">
        <v>1.04765</v>
      </c>
      <c r="L370">
        <v>0</v>
      </c>
      <c r="M370">
        <v>12.5</v>
      </c>
      <c r="N370">
        <v>0.84</v>
      </c>
      <c r="O370" s="394">
        <v>0</v>
      </c>
    </row>
    <row r="371" spans="1:15">
      <c r="A371">
        <v>370</v>
      </c>
      <c r="B371" t="s">
        <v>97</v>
      </c>
      <c r="C371">
        <v>1</v>
      </c>
      <c r="D371">
        <v>0.01</v>
      </c>
      <c r="E371">
        <v>0.01</v>
      </c>
      <c r="F371" s="447">
        <v>43517.020833333336</v>
      </c>
      <c r="G371">
        <v>1.0464</v>
      </c>
      <c r="H371" s="447">
        <v>43517.020833333336</v>
      </c>
      <c r="I371">
        <v>1.0464</v>
      </c>
      <c r="J371" s="447">
        <v>43517.020833333336</v>
      </c>
      <c r="K371">
        <v>1.04765</v>
      </c>
      <c r="L371">
        <v>0</v>
      </c>
      <c r="M371">
        <v>12.5</v>
      </c>
      <c r="N371">
        <v>0.84</v>
      </c>
      <c r="O371" s="394">
        <v>0</v>
      </c>
    </row>
    <row r="372" spans="1:15">
      <c r="A372">
        <v>371</v>
      </c>
      <c r="B372" t="s">
        <v>97</v>
      </c>
      <c r="C372">
        <v>1</v>
      </c>
      <c r="D372">
        <v>0.01</v>
      </c>
      <c r="E372">
        <v>0.01</v>
      </c>
      <c r="F372" s="447">
        <v>43517.020833333336</v>
      </c>
      <c r="G372">
        <v>1.0471999999999999</v>
      </c>
      <c r="H372" s="447">
        <v>43517.020833333336</v>
      </c>
      <c r="I372">
        <v>1.0471999999999999</v>
      </c>
      <c r="J372" s="447">
        <v>43517.020833333336</v>
      </c>
      <c r="K372">
        <v>1.04765</v>
      </c>
      <c r="L372">
        <v>0</v>
      </c>
      <c r="M372">
        <v>4.500000000001819</v>
      </c>
      <c r="N372">
        <v>0.3</v>
      </c>
      <c r="O372" s="394">
        <v>0</v>
      </c>
    </row>
    <row r="373" spans="1:15">
      <c r="A373">
        <v>372</v>
      </c>
      <c r="B373" t="s">
        <v>97</v>
      </c>
      <c r="C373">
        <v>6</v>
      </c>
      <c r="D373">
        <v>0.03</v>
      </c>
      <c r="E373">
        <v>0.09</v>
      </c>
      <c r="F373" s="447">
        <v>43517.04583333333</v>
      </c>
      <c r="G373">
        <v>1.0476799999999999</v>
      </c>
      <c r="H373" s="447">
        <v>43517.229166666664</v>
      </c>
      <c r="I373">
        <v>1.0407900000000001</v>
      </c>
      <c r="J373" s="447">
        <v>43518.125</v>
      </c>
      <c r="K373">
        <v>1.0463700000000002</v>
      </c>
      <c r="L373">
        <v>68.899999999997817</v>
      </c>
      <c r="M373">
        <v>55.800000000001091</v>
      </c>
      <c r="N373">
        <v>17.61</v>
      </c>
      <c r="O373" s="394">
        <v>1.0791666666700621</v>
      </c>
    </row>
    <row r="374" spans="1:15">
      <c r="A374">
        <v>373</v>
      </c>
      <c r="B374" t="s">
        <v>98</v>
      </c>
      <c r="C374">
        <v>2</v>
      </c>
      <c r="D374">
        <v>0.01</v>
      </c>
      <c r="E374">
        <v>0.02</v>
      </c>
      <c r="F374" s="447">
        <v>43517.256249999999</v>
      </c>
      <c r="G374">
        <v>1.042</v>
      </c>
      <c r="H374" s="447">
        <v>43517.311111111114</v>
      </c>
      <c r="I374">
        <v>1.04345</v>
      </c>
      <c r="J374" s="447">
        <v>43517.613888888889</v>
      </c>
      <c r="K374">
        <v>1.04071</v>
      </c>
      <c r="L374">
        <v>14.5</v>
      </c>
      <c r="M374">
        <v>27.399999999999636</v>
      </c>
      <c r="N374">
        <v>2.72</v>
      </c>
      <c r="O374" s="394">
        <v>0.35763888889050577</v>
      </c>
    </row>
    <row r="375" spans="1:15">
      <c r="A375">
        <v>374</v>
      </c>
      <c r="B375" t="s">
        <v>98</v>
      </c>
      <c r="C375">
        <v>4</v>
      </c>
      <c r="D375">
        <v>0.01</v>
      </c>
      <c r="E375">
        <v>0.04</v>
      </c>
      <c r="F375" s="447">
        <v>43517.863194444442</v>
      </c>
      <c r="G375">
        <v>1.0424199999999999</v>
      </c>
      <c r="H375" s="447">
        <v>43518.12777777778</v>
      </c>
      <c r="I375">
        <v>1.0484100000000001</v>
      </c>
      <c r="J375" s="447">
        <v>43518.660416666666</v>
      </c>
      <c r="K375">
        <v>1.0430999999999999</v>
      </c>
      <c r="L375">
        <v>59.900000000001455</v>
      </c>
      <c r="M375">
        <v>53.100000000000364</v>
      </c>
      <c r="N375">
        <v>6.1899999999999995</v>
      </c>
      <c r="O375" s="394">
        <v>0.79722222222335404</v>
      </c>
    </row>
    <row r="376" spans="1:15">
      <c r="A376">
        <v>375</v>
      </c>
      <c r="B376" t="s">
        <v>97</v>
      </c>
      <c r="C376">
        <v>1</v>
      </c>
      <c r="D376">
        <v>0.01</v>
      </c>
      <c r="E376">
        <v>0.01</v>
      </c>
      <c r="F376" s="447">
        <v>43518.129861111112</v>
      </c>
      <c r="G376">
        <v>1.04687</v>
      </c>
      <c r="H376" s="447">
        <v>43518.129861111112</v>
      </c>
      <c r="I376">
        <v>1.04687</v>
      </c>
      <c r="J376" s="447">
        <v>43518.186805555553</v>
      </c>
      <c r="K376">
        <v>1.04887</v>
      </c>
      <c r="L376">
        <v>0</v>
      </c>
      <c r="M376">
        <v>20</v>
      </c>
      <c r="N376">
        <v>1.35</v>
      </c>
      <c r="O376" s="394">
        <v>5.694444444088731E-2</v>
      </c>
    </row>
    <row r="377" spans="1:15">
      <c r="A377">
        <v>376</v>
      </c>
      <c r="B377" t="s">
        <v>97</v>
      </c>
      <c r="C377">
        <v>9</v>
      </c>
      <c r="D377">
        <v>0.16</v>
      </c>
      <c r="E377">
        <v>0.39</v>
      </c>
      <c r="F377" s="447">
        <v>43518.189583333333</v>
      </c>
      <c r="G377">
        <v>1.0480499999999999</v>
      </c>
      <c r="H377" s="447">
        <v>43536.518055555556</v>
      </c>
      <c r="I377">
        <v>1.0321100000000001</v>
      </c>
      <c r="J377" s="447">
        <v>43545.999305555553</v>
      </c>
      <c r="K377">
        <v>1.03261</v>
      </c>
      <c r="L377">
        <v>159.39999999999964</v>
      </c>
      <c r="M377">
        <v>5</v>
      </c>
      <c r="N377">
        <v>-141.69999999999999</v>
      </c>
      <c r="O377" s="394">
        <v>19.809722222220444</v>
      </c>
    </row>
    <row r="378" spans="1:15">
      <c r="A378">
        <v>377</v>
      </c>
      <c r="B378" t="s">
        <v>98</v>
      </c>
      <c r="C378">
        <v>1</v>
      </c>
      <c r="D378">
        <v>0.01</v>
      </c>
      <c r="E378">
        <v>0.01</v>
      </c>
      <c r="F378" s="447">
        <v>43518.913888888892</v>
      </c>
      <c r="G378">
        <v>1.0418000000000001</v>
      </c>
      <c r="H378" s="447">
        <v>43518.913888888892</v>
      </c>
      <c r="I378">
        <v>1.0418000000000001</v>
      </c>
      <c r="J378" s="447">
        <v>43520.919444444444</v>
      </c>
      <c r="K378">
        <v>1.0399400000000001</v>
      </c>
      <c r="L378">
        <v>0</v>
      </c>
      <c r="M378">
        <v>18.599999999998545</v>
      </c>
      <c r="N378">
        <v>1.26</v>
      </c>
      <c r="O378" s="394">
        <v>5.5555555518367328E-3</v>
      </c>
    </row>
    <row r="379" spans="1:15">
      <c r="A379">
        <v>378</v>
      </c>
      <c r="B379" t="s">
        <v>98</v>
      </c>
      <c r="C379">
        <v>2</v>
      </c>
      <c r="D379">
        <v>0.01</v>
      </c>
      <c r="E379">
        <v>0.02</v>
      </c>
      <c r="F379" s="447">
        <v>43520.939583333333</v>
      </c>
      <c r="G379">
        <v>1.04081</v>
      </c>
      <c r="H379" s="447">
        <v>43520.95208333333</v>
      </c>
      <c r="I379">
        <v>1.0419700000000001</v>
      </c>
      <c r="J379" s="447">
        <v>43521.124305555553</v>
      </c>
      <c r="K379">
        <v>1.03939</v>
      </c>
      <c r="L379">
        <v>11.600000000000364</v>
      </c>
      <c r="M379">
        <v>25.800000000001091</v>
      </c>
      <c r="N379">
        <v>2.64</v>
      </c>
      <c r="O379" s="394">
        <v>-0.81527777777955635</v>
      </c>
    </row>
    <row r="380" spans="1:15">
      <c r="A380">
        <v>379</v>
      </c>
      <c r="B380" t="s">
        <v>98</v>
      </c>
      <c r="C380">
        <v>1</v>
      </c>
      <c r="D380">
        <v>0.01</v>
      </c>
      <c r="E380">
        <v>0.01</v>
      </c>
      <c r="F380" s="447">
        <v>43521.310416666667</v>
      </c>
      <c r="G380">
        <v>1.0415700000000001</v>
      </c>
      <c r="H380" s="447">
        <v>43521.310416666667</v>
      </c>
      <c r="I380">
        <v>1.0415700000000001</v>
      </c>
      <c r="J380" s="447">
        <v>43522.113888888889</v>
      </c>
      <c r="K380">
        <v>1.03955</v>
      </c>
      <c r="L380">
        <v>0</v>
      </c>
      <c r="M380">
        <v>20.200000000000728</v>
      </c>
      <c r="N380">
        <v>1.33</v>
      </c>
      <c r="O380" s="394">
        <v>0.80347222222189885</v>
      </c>
    </row>
    <row r="381" spans="1:15">
      <c r="A381">
        <v>380</v>
      </c>
      <c r="B381" t="s">
        <v>98</v>
      </c>
      <c r="C381">
        <v>6</v>
      </c>
      <c r="D381">
        <v>0.03</v>
      </c>
      <c r="E381">
        <v>0.09</v>
      </c>
      <c r="F381" s="447">
        <v>43522.120138888888</v>
      </c>
      <c r="G381">
        <v>1.04013</v>
      </c>
      <c r="H381" s="447">
        <v>43524.021527777775</v>
      </c>
      <c r="I381">
        <v>1.04569</v>
      </c>
      <c r="J381" s="447">
        <v>43524.917361111111</v>
      </c>
      <c r="K381">
        <v>1.0407500000000001</v>
      </c>
      <c r="L381">
        <v>55.600000000000364</v>
      </c>
      <c r="M381">
        <v>49.399999999999636</v>
      </c>
      <c r="N381">
        <v>17.59</v>
      </c>
      <c r="O381" s="394">
        <v>2.797222222223354</v>
      </c>
    </row>
    <row r="382" spans="1:15">
      <c r="A382">
        <v>381</v>
      </c>
      <c r="B382" t="s">
        <v>98</v>
      </c>
      <c r="C382">
        <v>1</v>
      </c>
      <c r="D382">
        <v>0.01</v>
      </c>
      <c r="E382">
        <v>0.01</v>
      </c>
      <c r="F382" s="447">
        <v>43524.920138888891</v>
      </c>
      <c r="G382">
        <v>1.04193</v>
      </c>
      <c r="H382" s="447">
        <v>43524.920138888891</v>
      </c>
      <c r="I382">
        <v>1.04193</v>
      </c>
      <c r="J382" s="447">
        <v>43525.730555555558</v>
      </c>
      <c r="K382">
        <v>1.0399099999999999</v>
      </c>
      <c r="L382">
        <v>0</v>
      </c>
      <c r="M382">
        <v>20.200000000002547</v>
      </c>
      <c r="N382">
        <v>1.33</v>
      </c>
      <c r="O382" s="394">
        <v>0.81041666666715173</v>
      </c>
    </row>
    <row r="383" spans="1:15">
      <c r="A383">
        <v>382</v>
      </c>
      <c r="B383" t="s">
        <v>98</v>
      </c>
      <c r="C383">
        <v>2</v>
      </c>
      <c r="D383">
        <v>0.01</v>
      </c>
      <c r="E383">
        <v>0.02</v>
      </c>
      <c r="F383" s="447">
        <v>43527.9375</v>
      </c>
      <c r="G383">
        <v>1.0407500000000001</v>
      </c>
      <c r="H383" s="447">
        <v>43528.162499999999</v>
      </c>
      <c r="I383">
        <v>1.04186</v>
      </c>
      <c r="J383" s="447">
        <v>43528.761805555558</v>
      </c>
      <c r="K383">
        <v>1.03929</v>
      </c>
      <c r="L383">
        <v>11.100000000000364</v>
      </c>
      <c r="M383">
        <v>25.700000000000728</v>
      </c>
      <c r="N383">
        <v>2.6799999999999997</v>
      </c>
      <c r="O383" s="394">
        <v>-0.1756944444423425</v>
      </c>
    </row>
    <row r="384" spans="1:15">
      <c r="A384">
        <v>383</v>
      </c>
      <c r="B384" t="s">
        <v>98</v>
      </c>
      <c r="C384">
        <v>3</v>
      </c>
      <c r="D384">
        <v>0.01</v>
      </c>
      <c r="E384">
        <v>0.03</v>
      </c>
      <c r="F384" s="447">
        <v>43529.152777777781</v>
      </c>
      <c r="G384">
        <v>1.0405500000000001</v>
      </c>
      <c r="H384" s="447">
        <v>43529.62777777778</v>
      </c>
      <c r="I384">
        <v>1.0427900000000001</v>
      </c>
      <c r="J384" s="447">
        <v>43530.022222222222</v>
      </c>
      <c r="K384">
        <v>1.0396700000000003</v>
      </c>
      <c r="L384">
        <v>22.400000000001455</v>
      </c>
      <c r="M384">
        <v>31.199999999998909</v>
      </c>
      <c r="N384">
        <v>3.96</v>
      </c>
      <c r="O384" s="394">
        <v>0.86944444444088731</v>
      </c>
    </row>
    <row r="385" spans="1:15">
      <c r="A385">
        <v>384</v>
      </c>
      <c r="B385" t="s">
        <v>98</v>
      </c>
      <c r="C385">
        <v>1</v>
      </c>
      <c r="D385">
        <v>0.01</v>
      </c>
      <c r="E385">
        <v>0.01</v>
      </c>
      <c r="F385" s="447">
        <v>43530.051388888889</v>
      </c>
      <c r="G385">
        <v>1.0405800000000001</v>
      </c>
      <c r="H385" s="447">
        <v>43530.051388888889</v>
      </c>
      <c r="I385">
        <v>1.0405800000000001</v>
      </c>
      <c r="J385" s="447">
        <v>43530.29583333333</v>
      </c>
      <c r="K385">
        <v>1.03857</v>
      </c>
      <c r="L385">
        <v>0</v>
      </c>
      <c r="M385">
        <v>20.100000000000364</v>
      </c>
      <c r="N385">
        <v>1.35</v>
      </c>
      <c r="O385" s="394">
        <v>0.24444444444088731</v>
      </c>
    </row>
    <row r="386" spans="1:15">
      <c r="A386">
        <v>385</v>
      </c>
      <c r="B386" t="s">
        <v>98</v>
      </c>
      <c r="C386">
        <v>3</v>
      </c>
      <c r="D386">
        <v>0.01</v>
      </c>
      <c r="E386">
        <v>0.03</v>
      </c>
      <c r="F386" s="447">
        <v>43530.412499999999</v>
      </c>
      <c r="G386">
        <v>1.0364500000000001</v>
      </c>
      <c r="H386" s="447">
        <v>43530.638194444444</v>
      </c>
      <c r="I386">
        <v>1.03868</v>
      </c>
      <c r="J386" s="447">
        <v>43532.397222222222</v>
      </c>
      <c r="K386">
        <v>1.0354100000000002</v>
      </c>
      <c r="L386">
        <v>22.299999999999272</v>
      </c>
      <c r="M386">
        <v>32.699999999998909</v>
      </c>
      <c r="N386">
        <v>4.0500000000000007</v>
      </c>
      <c r="O386" s="394">
        <v>1.984722222223354</v>
      </c>
    </row>
    <row r="387" spans="1:15">
      <c r="A387">
        <v>386</v>
      </c>
      <c r="B387" t="s">
        <v>98</v>
      </c>
      <c r="C387">
        <v>2</v>
      </c>
      <c r="D387">
        <v>0.01</v>
      </c>
      <c r="E387">
        <v>0.02</v>
      </c>
      <c r="F387" s="447">
        <v>43532.581250000003</v>
      </c>
      <c r="G387">
        <v>1.03494</v>
      </c>
      <c r="H387" s="447">
        <v>43532.623611111114</v>
      </c>
      <c r="I387">
        <v>1.0360400000000001</v>
      </c>
      <c r="J387" s="447">
        <v>43535.607638888891</v>
      </c>
      <c r="K387">
        <v>1.0334399999999999</v>
      </c>
      <c r="L387">
        <v>11.000000000001819</v>
      </c>
      <c r="M387">
        <v>26.000000000001819</v>
      </c>
      <c r="N387">
        <v>2.71</v>
      </c>
      <c r="O387" s="394">
        <v>1.0263888888875954</v>
      </c>
    </row>
    <row r="388" spans="1:15">
      <c r="A388">
        <v>387</v>
      </c>
      <c r="B388" t="s">
        <v>98</v>
      </c>
      <c r="C388">
        <v>2</v>
      </c>
      <c r="D388">
        <v>0.01</v>
      </c>
      <c r="E388">
        <v>0.02</v>
      </c>
      <c r="F388" s="447">
        <v>43535.779861111114</v>
      </c>
      <c r="G388">
        <v>1.0341</v>
      </c>
      <c r="H388" s="447">
        <v>43535.823611111111</v>
      </c>
      <c r="I388">
        <v>1.0352699999999999</v>
      </c>
      <c r="J388" s="447">
        <v>43536.224305555559</v>
      </c>
      <c r="K388">
        <v>1.0326500000000001</v>
      </c>
      <c r="L388">
        <v>11.699999999998909</v>
      </c>
      <c r="M388">
        <v>26.199999999998909</v>
      </c>
      <c r="N388">
        <v>2.69</v>
      </c>
      <c r="O388" s="394">
        <v>0.44444444444525288</v>
      </c>
    </row>
    <row r="389" spans="1:15">
      <c r="A389">
        <v>388</v>
      </c>
      <c r="B389" t="s">
        <v>98</v>
      </c>
      <c r="C389">
        <v>2</v>
      </c>
      <c r="D389">
        <v>0.01</v>
      </c>
      <c r="E389">
        <v>0.02</v>
      </c>
      <c r="F389" s="447">
        <v>43536.250694444447</v>
      </c>
      <c r="G389">
        <v>1.0329299999999999</v>
      </c>
      <c r="H389" s="447">
        <v>43536.401388888888</v>
      </c>
      <c r="I389">
        <v>1.03403</v>
      </c>
      <c r="J389" s="447">
        <v>43536.57916666667</v>
      </c>
      <c r="K389">
        <v>1.03145</v>
      </c>
      <c r="L389">
        <v>11</v>
      </c>
      <c r="M389">
        <v>25.799999999999272</v>
      </c>
      <c r="N389">
        <v>2.74</v>
      </c>
      <c r="O389" s="394">
        <v>0.32847222222335404</v>
      </c>
    </row>
    <row r="390" spans="1:15">
      <c r="A390">
        <v>389</v>
      </c>
      <c r="B390" t="s">
        <v>98</v>
      </c>
      <c r="C390">
        <v>1</v>
      </c>
      <c r="D390">
        <v>0.01</v>
      </c>
      <c r="E390">
        <v>0.01</v>
      </c>
      <c r="F390" s="447">
        <v>43536.90625</v>
      </c>
      <c r="G390">
        <v>1.0324500000000001</v>
      </c>
      <c r="H390" s="447">
        <v>43536.90625</v>
      </c>
      <c r="I390">
        <v>1.0324500000000001</v>
      </c>
      <c r="J390" s="447">
        <v>43536.979166666664</v>
      </c>
      <c r="K390">
        <v>1.0303899999999999</v>
      </c>
      <c r="L390">
        <v>0</v>
      </c>
      <c r="M390">
        <v>20.600000000000364</v>
      </c>
      <c r="N390">
        <v>1.39</v>
      </c>
      <c r="O390" s="394">
        <v>7.2916666664241347E-2</v>
      </c>
    </row>
    <row r="391" spans="1:15">
      <c r="A391">
        <v>390</v>
      </c>
      <c r="B391" t="s">
        <v>98</v>
      </c>
      <c r="C391">
        <v>7</v>
      </c>
      <c r="D391">
        <v>0.05</v>
      </c>
      <c r="E391">
        <v>0.14000000000000001</v>
      </c>
      <c r="F391" s="447">
        <v>43536.984722222223</v>
      </c>
      <c r="G391">
        <v>1.03016</v>
      </c>
      <c r="H391" s="447">
        <v>43542.124305555553</v>
      </c>
      <c r="I391">
        <v>1.03688</v>
      </c>
      <c r="J391" s="447">
        <v>43544.913888888892</v>
      </c>
      <c r="K391">
        <v>1.03152</v>
      </c>
      <c r="L391">
        <v>67.200000000000728</v>
      </c>
      <c r="M391">
        <v>53.600000000000364</v>
      </c>
      <c r="N391">
        <v>30.12</v>
      </c>
      <c r="O391" s="394">
        <v>5.9291666666686069</v>
      </c>
    </row>
    <row r="392" spans="1:15">
      <c r="A392">
        <v>391</v>
      </c>
      <c r="B392" t="s">
        <v>98</v>
      </c>
      <c r="C392">
        <v>3</v>
      </c>
      <c r="D392">
        <v>0.01</v>
      </c>
      <c r="E392">
        <v>0.03</v>
      </c>
      <c r="F392" s="447">
        <v>43544.925694444442</v>
      </c>
      <c r="G392">
        <v>1.03081</v>
      </c>
      <c r="H392" s="447">
        <v>43545.021527777775</v>
      </c>
      <c r="I392">
        <v>1.0334399999999999</v>
      </c>
      <c r="J392" s="447">
        <v>43545.999305555553</v>
      </c>
      <c r="K392">
        <v>1.0326299999999999</v>
      </c>
      <c r="L392">
        <v>26.299999999999272</v>
      </c>
      <c r="M392">
        <v>8.1000000000003638</v>
      </c>
      <c r="N392">
        <v>-1.32</v>
      </c>
      <c r="O392" s="394">
        <v>1.0736111111109494</v>
      </c>
    </row>
  </sheetData>
  <autoFilter ref="A1:O1856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47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7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346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7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"/>
  <dimension ref="B1:J1"/>
  <sheetViews>
    <sheetView workbookViewId="0">
      <selection sqref="A1:XFD1048576"/>
    </sheetView>
  </sheetViews>
  <sheetFormatPr defaultRowHeight="12.75"/>
  <cols>
    <col min="2" max="2" width="9.140625" style="444"/>
    <col min="3" max="3" width="9.140625" style="449"/>
    <col min="4" max="4" width="9.140625" style="394"/>
    <col min="7" max="7" width="9.140625" style="394"/>
    <col min="10" max="10" width="9.140625" style="394"/>
  </cols>
  <sheetData/>
  <sortState ref="A2:J9140">
    <sortCondition ref="D2:D9140"/>
    <sortCondition ref="B2:B9140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5"/>
  <dimension ref="A1:K1"/>
  <sheetViews>
    <sheetView workbookViewId="0">
      <selection sqref="A1:XFD1048576"/>
    </sheetView>
  </sheetViews>
  <sheetFormatPr defaultRowHeight="12.75"/>
  <cols>
    <col min="1" max="1" width="9.140625" style="486"/>
    <col min="6" max="6" width="9.140625" style="487"/>
    <col min="11" max="11" width="9.140625" style="487"/>
  </cols>
  <sheetData/>
  <sortState ref="A2:M5926">
    <sortCondition ref="A2:A59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Temp_mt5d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Stilan</cp:lastModifiedBy>
  <cp:lastPrinted>2019-02-08T13:12:40Z</cp:lastPrinted>
  <dcterms:created xsi:type="dcterms:W3CDTF">2016-02-20T10:06:05Z</dcterms:created>
  <dcterms:modified xsi:type="dcterms:W3CDTF">2019-04-17T08:07:32Z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