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apteen"/>
  <workbookPr defaultThemeVersion="124226"/>
  <bookViews>
    <workbookView activeTab="0" xWindow="240" yWindow="60" windowWidth="14805" windowHeight="8010" tabRatio="500"/>
  </bookViews>
  <sheets>
    <sheet name="Лист1" sheetId="1" r:id="rId4"/>
    <sheet name="Лист2" sheetId="2" r:id="rId5"/>
    <sheet name="Лист3" sheetId="3" r:id="rId6"/>
  </sheets>
  <calcPr/>
  <extLst>
    <ext uri="smNativeData">
      <pm:revision xmlns:pm="smNativeData" day="1567583441" val="763" rev="120"/>
      <pm:docPrefs xmlns:pm="smNativeData" id="1567583441" fixedDigits="0" showNotice="1" showFrameBounds="1" autoChart="1" recalcOnPrint="1" recalcOnCopy="1" finalRounding="1" compatTextArt="1" tab="567" useDefinedPrintRange="1" printArea="currentSheet"/>
      <pm:compatibility xmlns:pm="smNativeData" id="1567583441" overlapCells="1"/>
      <pm:defCurrency xmlns:pm="smNativeData" id="1567583441"/>
    </ext>
  </extLst>
</workbook>
</file>

<file path=xl/sharedStrings.xml><?xml version="1.0" encoding="utf-8"?>
<sst xmlns="http://schemas.openxmlformats.org/spreadsheetml/2006/main" count="18" uniqueCount="13">
  <si>
    <t>Сетка в лонг</t>
  </si>
  <si>
    <t>Компенсирующая пирамида в шорт</t>
  </si>
  <si>
    <t>Цена открытия</t>
  </si>
  <si>
    <t>Лот</t>
  </si>
  <si>
    <t>Цена закрытия</t>
  </si>
  <si>
    <t>Минимум цены</t>
  </si>
  <si>
    <t>Уровень БУ</t>
  </si>
  <si>
    <t>Просадка</t>
  </si>
  <si>
    <t>Макс просадка</t>
  </si>
  <si>
    <t>Сумм просадка</t>
  </si>
  <si>
    <t>БУ</t>
  </si>
  <si>
    <t>Лот*Цена</t>
  </si>
  <si>
    <t>ЛотЛ-ЛотШ*Цена</t>
  </si>
</sst>
</file>

<file path=xl/styles.xml><?xml version="1.0" encoding="utf-8"?>
<styleSheet xmlns="http://schemas.openxmlformats.org/spreadsheetml/2006/main">
  <numFmts count="10">
    <numFmt numFmtId="5" formatCode="#,##0\ &quot;р&quot;;\-#,##0\ &quot;р&quot;"/>
    <numFmt numFmtId="6" formatCode="#,##0\ &quot;р&quot;;[Red]\-#,##0\ &quot;р&quot;"/>
    <numFmt numFmtId="7" formatCode="#,##0.00\ &quot;р&quot;;\-#,##0.00\ &quot;р&quot;"/>
    <numFmt numFmtId="8" formatCode="#,##0.00\ &quot;р&quot;;[Red]\-#,##0.00\ &quot;р&quot;"/>
    <numFmt numFmtId="42" formatCode="_-* #,##0\ &quot;р&quot;_-;\-* #,##0\ &quot;р&quot;_-;_-* &quot;-&quot;\ &quot;р&quot;_-;_-@_-"/>
    <numFmt numFmtId="41" formatCode="_-* #,##0\ _р_-;\-* #,##0\ _р_-;_-* &quot;-&quot;\ _р_-;_-@_-"/>
    <numFmt numFmtId="44" formatCode="_-* #,##0.00\ &quot;р&quot;_-;\-* #,##0.00\ &quot;р&quot;_-;_-* &quot;-&quot;??\ &quot;р&quot;_-;_-@_-"/>
    <numFmt numFmtId="43" formatCode="_-* #,##0.00\ _р_-;\-* #,##0.00\ _р_-;_-* &quot;-&quot;??\ _р_-;_-@_-"/>
    <numFmt numFmtId="1" formatCode="0"/>
    <numFmt numFmtId="164" formatCode="0.00000"/>
  </numFmts>
  <fonts count="22">
    <font>
      <name val="Arial"/>
      <charset val="204"/>
      <family val="2"/>
      <color rgb="FF000000"/>
      <sz val="10"/>
      <extLst>
        <ext uri="smNativeData">
          <pm:charSpec xmlns:pm="smNativeData" id="1567583441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charset val="204"/>
      <family val="2"/>
      <color rgb="FF000000"/>
      <sz val="11"/>
      <extLst>
        <ext uri="smNativeData">
          <pm:charSpec xmlns:pm="smNativeData" id="1567583441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0000FF"/>
      <sz val="11"/>
      <extLst>
        <ext uri="smNativeData">
          <pm:charSpec xmlns:pm="smNativeData" id="1567583441" fgClr="0000FF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FF0000"/>
      <sz val="11"/>
      <extLst>
        <ext uri="smNativeData">
          <pm:charSpec xmlns:pm="smNativeData" id="1567583441" fgClr="FF0000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FF00FF"/>
      <sz val="11"/>
      <extLst>
        <ext uri="smNativeData">
          <pm:charSpec xmlns:pm="smNativeData" id="1567583441" fgClr="FF00FF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FFFF00"/>
      <sz val="11"/>
      <extLst>
        <ext uri="smNativeData">
          <pm:charSpec xmlns:pm="smNativeData" id="1567583441" fgClr="FFFF00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FFFFFF"/>
      <sz val="11"/>
      <extLst>
        <ext uri="smNativeData">
          <pm:charSpec xmlns:pm="smNativeData" id="1567583441" fgClr="FFFFFF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007F7F"/>
      <sz val="11"/>
      <extLst>
        <ext uri="smNativeData">
          <pm:charSpec xmlns:pm="smNativeData" id="1567583441" fgClr="007F7F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CCCCCC"/>
      <sz val="11"/>
      <extLst>
        <ext uri="smNativeData">
          <pm:charSpec xmlns:pm="smNativeData" id="1567583441" fgClr="CCCCCC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B3B3B3"/>
      <sz val="11"/>
      <extLst>
        <ext uri="smNativeData">
          <pm:charSpec xmlns:pm="smNativeData" id="1567583441" fgClr="B3B3B3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999999"/>
      <sz val="11"/>
      <extLst>
        <ext uri="smNativeData">
          <pm:charSpec xmlns:pm="smNativeData" id="1567583441" fgClr="999999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7F0000"/>
      <sz val="11"/>
      <extLst>
        <ext uri="smNativeData">
          <pm:charSpec xmlns:pm="smNativeData" id="1567583441" fgClr="7F0000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7F7F00"/>
      <sz val="11"/>
      <extLst>
        <ext uri="smNativeData">
          <pm:charSpec xmlns:pm="smNativeData" id="1567583441" fgClr="7F7F00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b/>
      <color rgb="FF000000"/>
      <sz val="11"/>
      <extLst>
        <ext uri="smNativeData">
          <pm:charSpec xmlns:pm="smNativeData" id="1567583441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b/>
      <color rgb="FF000000"/>
      <sz val="11"/>
      <extLst>
        <ext uri="smNativeData">
          <pm:charSpec xmlns:pm="smNativeData" id="1567583441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charset val="204"/>
      <family val="2"/>
      <b/>
      <color rgb="FF00FF00"/>
      <sz val="11"/>
      <extLst>
        <ext uri="smNativeData">
          <pm:charSpec xmlns:pm="smNativeData" id="1567583441" fgClr="00FF00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b/>
      <color rgb="FF00FF00"/>
      <sz val="11"/>
      <extLst>
        <ext uri="smNativeData">
          <pm:charSpec xmlns:pm="smNativeData" id="1567583441" fgClr="00FF00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charset val="204"/>
      <family val="2"/>
      <b/>
      <color rgb="FFFF00FF"/>
      <sz val="11"/>
      <extLst>
        <ext uri="smNativeData">
          <pm:charSpec xmlns:pm="smNativeData" id="1567583441" fgClr="FF00FF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b/>
      <color rgb="FFFF00FF"/>
      <sz val="11"/>
      <extLst>
        <ext uri="smNativeData">
          <pm:charSpec xmlns:pm="smNativeData" id="1567583441" fgClr="FF00FF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charset val="204"/>
      <family val="2"/>
      <b/>
      <color rgb="FFFF0000"/>
      <sz val="11"/>
      <extLst>
        <ext uri="smNativeData">
          <pm:charSpec xmlns:pm="smNativeData" id="1567583441" fgClr="FF0000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b/>
      <color rgb="FFFF0000"/>
      <sz val="11"/>
      <extLst>
        <ext uri="smNativeData">
          <pm:charSpec xmlns:pm="smNativeData" id="1567583441" fgClr="FF0000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charset val="204"/>
      <family val="2"/>
      <b/>
      <color rgb="FF0000FF"/>
      <sz val="11"/>
      <extLst>
        <ext uri="smNativeData">
          <pm:charSpec xmlns:pm="smNativeData" id="1567583441" fgClr="0000FF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7583441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58344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583441"/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6758344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67583441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67583441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67583441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67583441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67583441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67583441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67583441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67583441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58344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583441">
            <pm:line position="right" type="1" style="0" width="20" dist="20" width2="20" rgb="000000"/>
          </pm:border>
        </ext>
      </extLst>
    </border>
  </borders>
  <cellStyleXfs count="1">
    <xf numFmtId="0" fontId="1" fillId="0" borderId="0" applyNumberFormat="1" applyFont="1" applyFill="1" applyBorder="1" applyAlignment="1" applyProtection="1"/>
  </cellStyleXfs>
  <cellXfs count="42">
    <xf numFmtId="0" fontId="1" fillId="0" borderId="0" xfId="0"/>
    <xf numFmtId="0" fontId="1" fillId="0" borderId="0" xfId="0"/>
    <xf numFmtId="0" fontId="1" fillId="0" borderId="0" xfId="0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2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7" fillId="0" borderId="0" xfId="0" applyFont="1"/>
    <xf numFmtId="0" fontId="19" fillId="0" borderId="0" xfId="0" applyFont="1"/>
    <xf numFmtId="0" fontId="3" fillId="0" borderId="0" xfId="0" applyFont="1"/>
    <xf numFmtId="0" fontId="19" fillId="0" borderId="0" xfId="0" applyFont="1"/>
    <xf numFmtId="0" fontId="1" fillId="0" borderId="2" xfId="0" applyBorder="1"/>
    <xf numFmtId="0" fontId="19" fillId="0" borderId="3" xfId="0" applyFont="1" applyBorder="1"/>
    <xf numFmtId="0" fontId="1" fillId="0" borderId="0" xfId="0"/>
    <xf numFmtId="0" fontId="1" fillId="0" borderId="2" xfId="0" applyBorder="1"/>
    <xf numFmtId="0" fontId="1" fillId="0" borderId="3" xfId="0" applyBorder="1"/>
    <xf numFmtId="0" fontId="1" fillId="0" borderId="4" xfId="0" applyBorder="1"/>
    <xf numFmtId="0" fontId="1" fillId="0" borderId="5" xfId="0" applyBorder="1"/>
    <xf numFmtId="0" fontId="1" fillId="0" borderId="6" xfId="0" applyBorder="1"/>
    <xf numFmtId="0" fontId="1" fillId="0" borderId="7" xfId="0" applyBorder="1"/>
    <xf numFmtId="0" fontId="1" fillId="0" borderId="8" xfId="0" applyBorder="1"/>
    <xf numFmtId="0" fontId="1" fillId="0" borderId="9" xfId="0" applyBorder="1"/>
    <xf numFmtId="0" fontId="1" fillId="0" borderId="10" xfId="0" applyBorder="1"/>
    <xf numFmtId="0" fontId="1" fillId="0" borderId="0" xfId="0"/>
    <xf numFmtId="0" fontId="19" fillId="0" borderId="0" xfId="0" applyFont="1"/>
    <xf numFmtId="1" fontId="1" fillId="0" borderId="0" xfId="0" applyNumberFormat="1" applyAlignment="1">
      <alignment horizontal="center" vertical="center"/>
    </xf>
    <xf numFmtId="1" fontId="1" fillId="0" borderId="0" xfId="0" applyNumberFormat="1"/>
    <xf numFmtId="1" fontId="1" fillId="0" borderId="0" xfId="0" applyNumberFormat="1" applyAlignment="1">
      <alignment horizontal="center" vertical="center"/>
    </xf>
    <xf numFmtId="164" fontId="1" fillId="0" borderId="0" xfId="0" applyNumberFormat="1" applyAlignment="1">
      <alignment horizontal="center" vertical="center"/>
    </xf>
    <xf numFmtId="1" fontId="1" fillId="0" borderId="0" xfId="0" applyNumberFormat="1"/>
    <xf numFmtId="0" fontId="1" fillId="0" borderId="11" xfId="0" applyBorder="1" applyAlignment="1">
      <alignment horizontal="center" vertical="center"/>
    </xf>
    <xf numFmtId="0" fontId="1" fillId="0" borderId="12" xfId="0" applyBorder="1" applyAlignment="1">
      <alignment horizontal="center" vertical="center"/>
    </xf>
    <xf numFmtId="0" fontId="1" fillId="0" borderId="12" xfId="0" applyBorder="1"/>
    <xf numFmtId="1" fontId="1" fillId="0" borderId="12" xfId="0" applyNumberFormat="1" applyBorder="1"/>
    <xf numFmtId="1" fontId="1" fillId="0" borderId="12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/>
  <extLst>
    <ext uri="smNativeData">
      <pm:charStyles xmlns:pm="smNativeData" id="1567583441" count="1">
        <pm:charStyle name="Обычный" font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6"/>
  <sheetViews>
    <sheetView tabSelected="1" view="normal" workbookViewId="0">
      <selection activeCell="M3" sqref="M3"/>
    </sheetView>
  </sheetViews>
  <sheetFormatPr defaultRowHeight="15.40"/>
  <cols>
    <col min="1" max="1" width="14.857143" customWidth="1"/>
    <col min="3" max="3" width="14.714286" customWidth="1"/>
    <col min="4" max="5" width="15.428571" customWidth="1"/>
    <col min="6" max="6" width="15.901786" customWidth="1"/>
    <col min="7" max="7" width="14.857143" customWidth="1" style="39"/>
    <col min="8" max="8" width="17.196429" customWidth="1"/>
    <col min="9" max="9" width="14.857143" customWidth="1"/>
    <col min="10" max="10" width="9.285714" customWidth="1"/>
    <col min="11" max="11" width="19.866071" customWidth="1"/>
    <col min="12" max="12" width="14.714286" customWidth="1"/>
    <col min="13" max="13" width="15.428571" customWidth="1"/>
    <col min="14" max="14" width="9.285714" customWidth="1"/>
    <col min="15" max="15" width="14.571429" customWidth="1"/>
    <col min="16" max="16" width="15.428571" customWidth="1"/>
  </cols>
  <sheetData>
    <row r="1" spans="1:14">
      <c r="A1" s="2" t="s">
        <v>0</v>
      </c>
      <c r="B1" s="2"/>
      <c r="C1" s="2"/>
      <c r="D1" s="2"/>
      <c r="E1" s="2"/>
      <c r="F1" s="2"/>
      <c r="H1" s="2" t="s">
        <v>1</v>
      </c>
      <c r="J1" s="2"/>
      <c r="K1" s="38"/>
      <c r="L1" s="2"/>
      <c r="M1" s="2"/>
      <c r="N1" s="2"/>
    </row>
    <row r="2" spans="1:19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38" t="s">
        <v>8</v>
      </c>
      <c r="H2" s="2" t="s">
        <v>3</v>
      </c>
      <c r="I2" s="2" t="s">
        <v>6</v>
      </c>
      <c r="J2" s="2" t="s">
        <v>7</v>
      </c>
      <c r="K2" s="38" t="s">
        <v>8</v>
      </c>
      <c r="L2" s="0" t="s">
        <v>9</v>
      </c>
      <c r="M2" s="2" t="s">
        <v>10</v>
      </c>
      <c r="Q2" s="0" t="s">
        <v>11</v>
      </c>
      <c r="R2" s="0" t="s">
        <v>11</v>
      </c>
      <c r="S2" s="0" t="s">
        <v>12</v>
      </c>
    </row>
    <row r="3" spans="1:19">
      <c r="A3" s="2" t="n">
        <v>1.23999999999999999</v>
      </c>
      <c r="B3" s="2" t="n">
        <v>0.1</v>
      </c>
      <c r="C3" s="2" t="n">
        <v>1.19961000000000006</v>
      </c>
      <c r="D3" s="0" t="n">
        <v>1.1822600000000001</v>
      </c>
      <c r="E3" s="20">
        <f>Q3/B3</f>
        <v>1.23999999999999999</v>
      </c>
      <c r="F3" s="32">
        <f>(A3-E3)*B3</f>
        <v>0</v>
      </c>
      <c r="G3" s="41">
        <f>(D3-E3)*B3*100000</f>
        <v>-577.399999999999977</v>
      </c>
      <c r="H3" s="2" t="n">
        <v>0</v>
      </c>
      <c r="I3" s="20"/>
      <c r="J3" s="2"/>
      <c r="K3" s="39"/>
      <c r="L3" s="33">
        <f>F3+J3</f>
        <v>0</v>
      </c>
      <c r="M3" s="0">
        <f>S3/(B3-H3)</f>
        <v>1.23999999999999999</v>
      </c>
      <c r="Q3" s="0">
        <f>A3*B3</f>
        <v>0.123999999999999999</v>
      </c>
      <c r="R3" s="0">
        <f>A3*H3</f>
        <v>0</v>
      </c>
      <c r="S3" s="0">
        <f>(B3-H3)*A3</f>
        <v>0.123999999999999999</v>
      </c>
    </row>
    <row r="4" spans="1:19">
      <c r="A4" s="2" t="n">
        <v>1.2350000000000001</v>
      </c>
      <c r="B4" s="2" t="n">
        <v>0.140000000000000018</v>
      </c>
      <c r="C4" s="2" t="n">
        <v>1.19961000000000006</v>
      </c>
      <c r="D4" s="0" t="n">
        <v>1.1822600000000001</v>
      </c>
      <c r="E4" s="20">
        <f>SUM(Q$3:Q4)/SUM(B$3:B4)</f>
        <v>1.23708333333332998</v>
      </c>
      <c r="F4" s="32">
        <f>(A4-E3)*SUM(B$3:B3)*100000</f>
        <v>-50</v>
      </c>
      <c r="G4" s="41">
        <f>(D4-E4)*SUM(B$3:B4)*100000</f>
        <v>-1315.75999999989995</v>
      </c>
      <c r="H4" s="2" t="n">
        <v>0</v>
      </c>
      <c r="I4" s="20"/>
      <c r="J4" s="2"/>
      <c r="K4" s="40"/>
      <c r="L4" s="33">
        <f>F4+J4</f>
        <v>-50</v>
      </c>
      <c r="M4" s="0">
        <f>SUM(S$3:S4)/(SUM(B$3:B4)-SUM(H$3:H4))</f>
        <v>1.23708333333332998</v>
      </c>
      <c r="Q4" s="0">
        <f>A4*B4</f>
        <v>0.172900000000000009</v>
      </c>
      <c r="R4" s="0">
        <f>A4*H4</f>
        <v>0</v>
      </c>
      <c r="S4" s="0">
        <f>(B4-H4)*A4</f>
        <v>0.172900000000000009</v>
      </c>
    </row>
    <row r="5" spans="1:19">
      <c r="A5" s="2" t="n">
        <v>1.22999999999999998</v>
      </c>
      <c r="B5" s="2" t="n">
        <v>0.2</v>
      </c>
      <c r="C5" s="2" t="n">
        <v>1.19961000000000006</v>
      </c>
      <c r="D5" s="0" t="n">
        <v>1.1822600000000001</v>
      </c>
      <c r="E5" s="20">
        <f>SUM(Q$3:Q5)/SUM(B$3:B5)</f>
        <v>1.23386363636363994</v>
      </c>
      <c r="F5" s="32">
        <f>(A5-E4)*SUM(B$3:B4)*100000</f>
        <v>-169.999999999900012</v>
      </c>
      <c r="G5" s="41">
        <f>(D5-E5)*SUM(B$3:B5)*100000</f>
        <v>-2270.56000000020003</v>
      </c>
      <c r="H5" s="2" t="n">
        <v>0</v>
      </c>
      <c r="I5" s="20"/>
      <c r="J5" s="2"/>
      <c r="K5" s="40"/>
      <c r="L5" s="33">
        <f>F5+J5</f>
        <v>-169.999999999900012</v>
      </c>
      <c r="M5" s="0">
        <f>SUM(S$3:S5)/(SUM(B$3:B5)-SUM(H$3:H5))</f>
        <v>1.23386363636363994</v>
      </c>
      <c r="Q5" s="0">
        <f>A5*B5</f>
        <v>0.245999999999999996</v>
      </c>
      <c r="R5" s="0">
        <f>A5*H5</f>
        <v>0</v>
      </c>
      <c r="S5" s="0">
        <f>(B5-H5)*A5</f>
        <v>0.245999999999999996</v>
      </c>
    </row>
    <row r="6" spans="1:19">
      <c r="A6" s="2" t="n">
        <v>1.22500000000000009</v>
      </c>
      <c r="B6" s="2" t="n">
        <v>0.280000000000000036</v>
      </c>
      <c r="C6" s="2" t="n">
        <v>1.19961000000000006</v>
      </c>
      <c r="D6" s="0" t="n">
        <v>1.1822600000000001</v>
      </c>
      <c r="E6" s="20">
        <f>SUM(Q$3:Q6)/SUM(B$3:B6)</f>
        <v>1.23041666666667004</v>
      </c>
      <c r="F6" s="32">
        <f>(A6-E5)*SUM(B$3:B5)*100000</f>
        <v>-390.000000000199975</v>
      </c>
      <c r="G6" s="41">
        <f>(D6-E6)*SUM(B$3:B6)*100000</f>
        <v>-3467.28000000019983</v>
      </c>
      <c r="H6" s="2" t="n">
        <v>0</v>
      </c>
      <c r="I6" s="20"/>
      <c r="J6" s="2"/>
      <c r="K6" s="40"/>
      <c r="L6" s="33">
        <f>F6+J6</f>
        <v>-390.000000000199975</v>
      </c>
      <c r="M6" s="0">
        <f>SUM(S$3:S6)/(SUM(B$3:B6)-SUM(H$3:H6))</f>
        <v>1.23041666666667004</v>
      </c>
      <c r="Q6" s="0">
        <f>A6*B6</f>
        <v>0.343000000000000016</v>
      </c>
      <c r="R6" s="0">
        <f>A6*H6</f>
        <v>0</v>
      </c>
      <c r="S6" s="0">
        <f>(B6-H6)*A6</f>
        <v>0.343000000000000016</v>
      </c>
    </row>
    <row r="7" spans="1:19">
      <c r="A7" s="2" t="n">
        <v>1.21999999999999997</v>
      </c>
      <c r="B7" s="2" t="n">
        <v>0.4</v>
      </c>
      <c r="C7" s="2" t="n">
        <v>1.19961000000000006</v>
      </c>
      <c r="D7" s="0" t="n">
        <v>1.1822600000000001</v>
      </c>
      <c r="E7" s="20">
        <f>SUM(Q$3:Q7)/SUM(B$3:B7)</f>
        <v>1.22669642857142991</v>
      </c>
      <c r="F7" s="32">
        <f>(A7-E6)*SUM(B$3:B6)*100000</f>
        <v>-750.000000000199975</v>
      </c>
      <c r="G7" s="41">
        <f>(D7-E7)*SUM(B$3:B7)*100000</f>
        <v>-4976.8800000002002</v>
      </c>
      <c r="H7" s="2" t="n">
        <v>0.1</v>
      </c>
      <c r="I7" s="20">
        <f>SUM(R$3:R7)/SUM(H$3:H7)</f>
        <v>1.21999999999999997</v>
      </c>
      <c r="J7" s="2">
        <f>(I7-A7)*SUM(H$3:H6)*100000</f>
        <v>0</v>
      </c>
      <c r="K7" s="40">
        <f>(I7-D7)*SUM(H$3:H7)*100000</f>
        <v>377.399999999999977</v>
      </c>
      <c r="L7" s="33">
        <f>F7+J7</f>
        <v>-750.000000000199975</v>
      </c>
      <c r="M7" s="0">
        <f>SUM(S$3:S7)/(SUM(B$3:B7)-SUM(H$3:H7))</f>
        <v>1.22735294117647009</v>
      </c>
      <c r="Q7" s="0">
        <f>A7*B7</f>
        <v>0.487999999999999989</v>
      </c>
      <c r="R7" s="0">
        <f>A7*H7</f>
        <v>0.121999999999999997</v>
      </c>
      <c r="S7" s="0">
        <f>(B7-H7)*A7</f>
        <v>0.366000000000000014</v>
      </c>
    </row>
    <row r="8" spans="1:19">
      <c r="A8" s="2" t="n">
        <v>1.21500000000000008</v>
      </c>
      <c r="B8" s="2" t="n">
        <v>0.560000000000000053</v>
      </c>
      <c r="C8" s="2" t="n">
        <v>1.19961000000000006</v>
      </c>
      <c r="D8" s="0" t="n">
        <v>1.1822600000000001</v>
      </c>
      <c r="E8" s="20">
        <f>SUM(Q$3:Q8)/SUM(B$3:B8)</f>
        <v>1.22279761904761997</v>
      </c>
      <c r="F8" s="32">
        <f>(A8-E7)*SUM(B$3:B7)*100000</f>
        <v>-1310.00000000020009</v>
      </c>
      <c r="G8" s="41">
        <f>(D8-E8)*SUM(B$3:B8)*100000</f>
        <v>-6810.3200000001998</v>
      </c>
      <c r="H8" s="2" t="n">
        <v>0.1</v>
      </c>
      <c r="I8" s="20">
        <f>SUM(R$3:R8)/SUM(H$3:H8)</f>
        <v>1.21750000000000003</v>
      </c>
      <c r="J8" s="2">
        <f>(I8-A8)*SUM(H$3:H7)*100000</f>
        <v>25</v>
      </c>
      <c r="K8" s="40">
        <f>(I8-D8)*SUM(H$3:H8)*100000</f>
        <v>704.799999999999955</v>
      </c>
      <c r="L8" s="33">
        <f>F8+J8</f>
        <v>-1285.00000000020009</v>
      </c>
      <c r="M8" s="0">
        <f>SUM(S$3:S8)/(SUM(B$3:B8)-SUM(H$3:H8))</f>
        <v>1.22351351351351001</v>
      </c>
      <c r="Q8" s="0">
        <f>A8*B8</f>
        <v>0.680400000000000027</v>
      </c>
      <c r="R8" s="0">
        <f>A8*H8</f>
        <v>0.121499999999999986</v>
      </c>
      <c r="S8" s="0">
        <f>(B8-H8)*A8</f>
        <v>0.558899999999999952</v>
      </c>
    </row>
    <row r="9" spans="1:19">
      <c r="A9" s="2" t="n">
        <v>1.20999999999999996</v>
      </c>
      <c r="B9" s="2" t="n">
        <v>0.780000000000000071</v>
      </c>
      <c r="C9" s="2" t="n">
        <v>1.19961000000000006</v>
      </c>
      <c r="D9" s="0" t="n">
        <v>1.1822600000000001</v>
      </c>
      <c r="E9" s="20">
        <f>SUM(Q$3:Q9)/SUM(B$3:B9)</f>
        <v>1.21873983739837</v>
      </c>
      <c r="F9" s="32">
        <f>(A9-E8)*SUM(B$3:B8)*100000</f>
        <v>-2150.00000000020009</v>
      </c>
      <c r="G9" s="41">
        <f>(D9-E9)*SUM(B$3:B9)*100000</f>
        <v>-8974.03999999900043</v>
      </c>
      <c r="H9" s="2" t="n">
        <v>0.1</v>
      </c>
      <c r="I9" s="20">
        <f>SUM(R$3:R9)/SUM(H$3:H9)</f>
        <v>1.21500000000000008</v>
      </c>
      <c r="J9" s="2">
        <f>(I9-A9)*SUM(H$3:H8)*100000</f>
        <v>100</v>
      </c>
      <c r="K9" s="40">
        <f>(I9-D9)*SUM(H$3:H9)*100000</f>
        <v>982.200000000000045</v>
      </c>
      <c r="L9" s="33">
        <f>F9+J9</f>
        <v>-2050.00000000020009</v>
      </c>
      <c r="M9" s="0">
        <f>SUM(S$3:S9)/(SUM(B$3:B9)-SUM(H$3:H9))</f>
        <v>1.21925925925925993</v>
      </c>
      <c r="Q9" s="0">
        <f>A9*B9</f>
        <v>0.943799999999999883</v>
      </c>
      <c r="R9" s="0">
        <f>A9*H9</f>
        <v>0.120999999999999996</v>
      </c>
      <c r="S9" s="0">
        <f>(B9-H9)*A9</f>
        <v>0.822799999999999976</v>
      </c>
    </row>
    <row r="10" spans="1:19">
      <c r="A10" s="2" t="n">
        <v>1.20500000000000007</v>
      </c>
      <c r="B10" s="2" t="n">
        <v>1.10000000000000009</v>
      </c>
      <c r="C10" s="2" t="n">
        <v>1.19961000000000006</v>
      </c>
      <c r="D10" s="0" t="n">
        <v>1.1822600000000001</v>
      </c>
      <c r="E10" s="20">
        <f>SUM(Q$3:Q10)/SUM(B$3:B10)</f>
        <v>1.21449438202247006</v>
      </c>
      <c r="F10" s="32">
        <f>(A10-E9)*SUM(B$3:B9)*100000</f>
        <v>-3379.99999999900001</v>
      </c>
      <c r="G10" s="41">
        <f>(D10-E10)*SUM(B$3:B10)*100000</f>
        <v>-11475.4399999993002</v>
      </c>
      <c r="H10" s="2" t="n">
        <v>0.1</v>
      </c>
      <c r="I10" s="20">
        <f>SUM(R$3:R10)/SUM(H$3:H10)</f>
        <v>1.21249999999999991</v>
      </c>
      <c r="J10" s="2">
        <f>(I10-A10)*SUM(H$3:H9)*100000</f>
        <v>225</v>
      </c>
      <c r="K10" s="40">
        <f>(I10-D10)*SUM(H$3:H10)*100000</f>
        <v>1209.59999999999991</v>
      </c>
      <c r="L10" s="33">
        <f>F10+J10</f>
        <v>-3154.99999999900001</v>
      </c>
      <c r="M10" s="0">
        <f>SUM(S$3:S10)/(SUM(B$3:B10)-SUM(H$3:H10))</f>
        <v>1.21474683544303996</v>
      </c>
      <c r="Q10" s="0">
        <f>A10*B10</f>
        <v>1.3254999999999999</v>
      </c>
      <c r="R10" s="0">
        <f>A10*H10</f>
        <v>0.120500000000000007</v>
      </c>
      <c r="S10" s="0">
        <f>(B10-H10)*A10</f>
        <v>1.20500000000000007</v>
      </c>
    </row>
    <row r="11" spans="1:19">
      <c r="A11" s="2" t="n">
        <v>1.19999999999999996</v>
      </c>
      <c r="B11" s="2" t="n">
        <v>1.54000000000000004</v>
      </c>
      <c r="C11" s="2" t="n">
        <v>1.19961000000000006</v>
      </c>
      <c r="D11" s="0" t="n">
        <v>1.1822600000000001</v>
      </c>
      <c r="E11" s="20">
        <f>SUM(Q$3:Q11)/SUM(B$3:B11)</f>
        <v>1.21011764705881997</v>
      </c>
      <c r="F11" s="32">
        <f>(A11-E10)*SUM(B$3:B10)*100000</f>
        <v>-5159.99999999929969</v>
      </c>
      <c r="G11" s="41">
        <f>(D11-E11)*SUM(B$3:B11)*100000</f>
        <v>-14207.3999999982007</v>
      </c>
      <c r="H11" s="2" t="n">
        <v>0.1</v>
      </c>
      <c r="I11" s="20">
        <f>SUM(R$3:R11)/SUM(H$3:H11)</f>
        <v>1.20999999999999996</v>
      </c>
      <c r="J11" s="2">
        <f>(I11-A11)*SUM(H$3:H10)*100000</f>
        <v>400</v>
      </c>
      <c r="K11" s="40">
        <f>(I11-D11)*SUM(H$3:H11)*100000</f>
        <v>1387</v>
      </c>
      <c r="L11" s="33">
        <f>F11+J11</f>
        <v>-4759.99999999929969</v>
      </c>
      <c r="M11" s="0">
        <f>SUM(S$3:S11)/(SUM(B$3:B11)-SUM(H$3:H11))</f>
        <v>1.21013043478261006</v>
      </c>
      <c r="Q11" s="0">
        <f>A11*B11</f>
        <v>1.84800000000000004</v>
      </c>
      <c r="R11" s="0">
        <f>A11*H11</f>
        <v>0.119999999999999996</v>
      </c>
      <c r="S11" s="0">
        <f>(B11-H11)*A11</f>
        <v>1.72799999999999994</v>
      </c>
    </row>
    <row r="12" spans="1:19">
      <c r="A12" s="2" t="n">
        <v>1.19500000000000007</v>
      </c>
      <c r="B12" s="2" t="n">
        <v>2.14999999999999991</v>
      </c>
      <c r="C12" s="2" t="n">
        <v>1.19961000000000006</v>
      </c>
      <c r="D12" s="0" t="n">
        <v>1.1822600000000001</v>
      </c>
      <c r="E12" s="20">
        <f>SUM(Q$3:Q12)/SUM(B$3:B12)</f>
        <v>1.20563448275862006</v>
      </c>
      <c r="F12" s="32">
        <f>(A12-E11)*SUM(B$3:B11)*100000</f>
        <v>-7709.99999999820011</v>
      </c>
      <c r="G12" s="41">
        <f>(D12-E12)*SUM(B$3:B12)*100000</f>
        <v>-16946.4999999995016</v>
      </c>
      <c r="H12" s="2" t="n">
        <v>0.1</v>
      </c>
      <c r="I12" s="20">
        <f>SUM(R$3:R12)/SUM(H$3:H12)</f>
        <v>1.20750000000000002</v>
      </c>
      <c r="J12" s="2">
        <f>(I12-A12)*SUM(H$3:H11)*100000</f>
        <v>625</v>
      </c>
      <c r="K12" s="40">
        <f>(I12-D12)*SUM(H$3:H12)*100000</f>
        <v>1514.40000000000009</v>
      </c>
      <c r="L12" s="33">
        <f>F12+J12</f>
        <v>-7084.99999999820011</v>
      </c>
      <c r="M12" s="0">
        <f>SUM(S$3:S12)/(SUM(B$3:B12)-SUM(H$3:H12))</f>
        <v>1.20546616541352991</v>
      </c>
      <c r="Q12" s="0">
        <f>A12*B12</f>
        <v>2.56924999999999981</v>
      </c>
      <c r="R12" s="0">
        <f>A12*H12</f>
        <v>0.119499999999999984</v>
      </c>
      <c r="S12" s="0">
        <f>(B12-H12)*A12</f>
        <v>2.44974999999999987</v>
      </c>
    </row>
    <row r="13" spans="1:19">
      <c r="A13" s="2" t="n">
        <v>1.18999999999999995</v>
      </c>
      <c r="B13" s="2" t="n">
        <v>3</v>
      </c>
      <c r="C13" s="2" t="n">
        <v>1.19961000000000006</v>
      </c>
      <c r="D13" s="0" t="n">
        <v>1.1822600000000001</v>
      </c>
      <c r="E13" s="20">
        <f>SUM(Q$3:Q13)/SUM(B$3:B13)</f>
        <v>1.2010585365853701</v>
      </c>
      <c r="F13" s="32">
        <f>(A13-E12)*SUM(B$3:B12)*100000</f>
        <v>-11334.9999999994998</v>
      </c>
      <c r="G13" s="41">
        <f>(D13-E13)*SUM(B$3:B13)*100000</f>
        <v>-19268.5000000043001</v>
      </c>
      <c r="H13" s="2" t="n">
        <v>0.1</v>
      </c>
      <c r="I13" s="20">
        <f>SUM(R$3:R13)/SUM(H$3:H13)</f>
        <v>1.20500000000000007</v>
      </c>
      <c r="J13" s="2">
        <f>(I13-A13)*SUM(H$3:H12)*100000</f>
        <v>900</v>
      </c>
      <c r="K13" s="40">
        <f>(I13-D13)*SUM(H$3:H13)*100000</f>
        <v>1591.79999999999995</v>
      </c>
      <c r="L13" s="33">
        <f>F13+J13</f>
        <v>-10434.9999999994998</v>
      </c>
      <c r="M13" s="0">
        <f>SUM(S$3:S13)/(SUM(B$3:B13)-SUM(H$3:H13))</f>
        <v>1.20076963350784993</v>
      </c>
      <c r="Q13" s="0">
        <f>A13*B13</f>
        <v>3.56999999999999984</v>
      </c>
      <c r="R13" s="0">
        <f>A13*H13</f>
        <v>0.118999999999999995</v>
      </c>
      <c r="S13" s="0">
        <f>(B13-H13)*A13</f>
        <v>3.45100000000000007</v>
      </c>
    </row>
    <row r="14" spans="1:19">
      <c r="A14" s="2" t="n">
        <v>1.18500000000000005</v>
      </c>
      <c r="B14" s="2" t="n">
        <v>4.20000000000000018</v>
      </c>
      <c r="C14" s="2" t="n">
        <v>1.19961000000000006</v>
      </c>
      <c r="D14" s="0" t="n">
        <v>1.1822600000000001</v>
      </c>
      <c r="E14" s="20">
        <f>SUM(Q$3:Q14)/SUM(B$3:B14)</f>
        <v>1.1963910034602101</v>
      </c>
      <c r="F14" s="32">
        <f>(A14-E13)*SUM(B$3:B13)*100000</f>
        <v>-16460.0000000043001</v>
      </c>
      <c r="G14" s="41">
        <f>(D14-E14)*SUM(B$3:B14)*100000</f>
        <v>-20419.300000003499</v>
      </c>
      <c r="H14" s="2" t="n">
        <v>0.1</v>
      </c>
      <c r="I14" s="20">
        <f>SUM(R$3:R14)/SUM(H$3:H14)</f>
        <v>1.2024999999999999</v>
      </c>
      <c r="J14" s="2">
        <f>(I14-A14)*SUM(H$3:H13)*100000</f>
        <v>1225</v>
      </c>
      <c r="K14" s="40">
        <f>(I14-D14)*SUM(H$3:H14)*100000</f>
        <v>1619.20000000000005</v>
      </c>
      <c r="L14" s="33">
        <f>F14+J14</f>
        <v>-15235.0000000043001</v>
      </c>
      <c r="M14" s="0">
        <f>SUM(S$3:S14)/(SUM(B$3:B14)-SUM(H$3:H14))</f>
        <v>1.19603296703296991</v>
      </c>
      <c r="Q14" s="0">
        <f>A14*B14</f>
        <v>4.97700000000000031</v>
      </c>
      <c r="R14" s="0">
        <f>A14*H14</f>
        <v>0.118500000000000005</v>
      </c>
      <c r="S14" s="0">
        <f>(B14-H14)*A14</f>
        <v>4.85850000000000026</v>
      </c>
    </row>
    <row r="15" spans="2:12">
      <c r="B15" s="0">
        <f>SUM(B3:B14)</f>
        <v>14.4499999999999993</v>
      </c>
      <c r="E15" s="15"/>
      <c r="F15" s="33"/>
      <c r="H15" s="0">
        <f>SUM(H3:H14)</f>
        <v>0.8</v>
      </c>
      <c r="L15" s="2"/>
    </row>
    <row r="16" spans="5:12">
      <c r="E16" s="30"/>
      <c r="F16" s="31"/>
      <c r="K16" s="30"/>
      <c r="L16" s="31"/>
    </row>
  </sheetData>
  <mergeCells count="2">
    <mergeCell ref="A1:F1"/>
    <mergeCell ref="H1:K1"/>
  </mergeCells>
  <printOptions>
    <extLst>
      <ext uri="smNativeData">
        <pm:pageFlags xmlns:pm="smNativeData" id="1567583441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67583441" l="56" r="56" t="56" b="56" borderId="0" fillId="0" vertical="0"/>
        <pm:footer xmlns:pm="smNativeData" id="1567583441" l="56" r="56" t="56" b="56" borderId="0" fillId="0" vertical="2"/>
        <pm:paperBin xmlns:pm="smNativeData" id="1567583441" Id="0" type="0" value="0"/>
        <pm:paperBin xmlns:pm="smNativeData" id="1567583441" Id="1" type="0" value="0"/>
      </ext>
    </extLst>
  </headerFooter>
  <extLst>
    <ext uri="smNativeData">
      <pm:sheetPrefs xmlns:pm="smNativeData" day="156758344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normal" workbookViewId="0">
      <selection activeCell="A1" sqref="A1"/>
    </sheetView>
  </sheetViews>
  <sheetFormatPr defaultRowHeight="15.40"/>
  <sheetData/>
  <printOptions>
    <extLst>
      <ext uri="smNativeData">
        <pm:pageFlags xmlns:pm="smNativeData" id="1567583441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67583441" l="56" r="56" t="56" b="56" borderId="0" fillId="0" vertical="0"/>
        <pm:footer xmlns:pm="smNativeData" id="1567583441" l="56" r="56" t="56" b="56" borderId="0" fillId="0" vertical="2"/>
        <pm:paperBin xmlns:pm="smNativeData" id="1567583441" Id="0" type="0" value="0"/>
        <pm:paperBin xmlns:pm="smNativeData" id="1567583441" Id="1" type="0" value="0"/>
      </ext>
    </extLst>
  </headerFooter>
  <extLst>
    <ext uri="smNativeData">
      <pm:sheetPrefs xmlns:pm="smNativeData" day="156758344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normal" workbookViewId="0">
      <selection activeCell="A1" sqref="A1"/>
    </sheetView>
  </sheetViews>
  <sheetFormatPr defaultRowHeight="15.40"/>
  <sheetData/>
  <printOptions>
    <extLst>
      <ext uri="smNativeData">
        <pm:pageFlags xmlns:pm="smNativeData" id="1567583441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67583441" l="56" r="56" t="56" b="56" borderId="0" fillId="0" vertical="0"/>
        <pm:footer xmlns:pm="smNativeData" id="1567583441" l="56" r="56" t="56" b="56" borderId="0" fillId="0" vertical="2"/>
        <pm:paperBin xmlns:pm="smNativeData" id="1567583441" Id="0" type="0" value="0"/>
        <pm:paperBin xmlns:pm="smNativeData" id="1567583441" Id="1" type="0" value="0"/>
      </ext>
    </extLst>
  </headerFooter>
  <extLst>
    <ext uri="smNativeData">
      <pm:sheetPrefs xmlns:pm="smNativeData" day="156758344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Capteen</cp:lastModifiedBy>
  <cp:revision>0</cp:revision>
  <dcterms:created xsi:type="dcterms:W3CDTF">2006-09-16T00:00:00Z</dcterms:created>
  <dcterms:modified xsi:type="dcterms:W3CDTF">2019-09-04T10:50:41Z</dcterms:modified>
</cp:coreProperties>
</file>